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xWindow="360" yWindow="15" windowWidth="20955" windowHeight="9720"/>
  </bookViews>
  <sheets>
    <sheet name="Orçamento Sintético" sheetId="1" r:id="rId1"/>
  </sheets>
</workbook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27">
    <numFmt numFmtId="100" formatCode="yyyy/mm/dd"/>
    <numFmt numFmtId="101" formatCode="yyyy/mm/dd hh:mm:ss"/>
    <numFmt numFmtId="102" formatCode="#,##0.00"/>
    <numFmt numFmtId="103" formatCode="#,##0.00 %"/>
    <numFmt numFmtId="104" formatCode="#,##0.00"/>
    <numFmt numFmtId="105" formatCode="#,##0.00 %"/>
    <numFmt numFmtId="106" formatCode="#,##0.0000"/>
    <numFmt numFmtId="107" formatCode="#,##0.0000000"/>
    <numFmt numFmtId="108" formatCode="#,##0.00"/>
    <numFmt numFmtId="109" formatCode="#,##0.00 %"/>
    <numFmt numFmtId="110" formatCode="#,##0.0000"/>
    <numFmt numFmtId="111" formatCode="#,##0.0000000"/>
    <numFmt numFmtId="112" formatCode="#,##0.00"/>
    <numFmt numFmtId="113" formatCode="#,##0.00 %"/>
    <numFmt numFmtId="114" formatCode="#,##0.0000"/>
    <numFmt numFmtId="115" formatCode="#,##0.0000000"/>
    <numFmt numFmtId="116" formatCode="#,##0.00"/>
    <numFmt numFmtId="117" formatCode="#,##0.00 %"/>
    <numFmt numFmtId="118" formatCode="#,##0.0000"/>
    <numFmt numFmtId="119" formatCode="#,##0.0000000"/>
    <numFmt numFmtId="120" formatCode="#,##0.00"/>
    <numFmt numFmtId="121" formatCode="#,##0.0000"/>
    <numFmt numFmtId="122" formatCode="#,##0.00"/>
    <numFmt numFmtId="123" formatCode="#,##0.0000"/>
    <numFmt numFmtId="124" formatCode="#,##0.0000000"/>
    <numFmt numFmtId="125" formatCode="#,##0.00 %"/>
    <numFmt numFmtId="126" formatCode="#,##0.00"/>
  </numFmts>
  <fonts count="74">
    <font>
      <sz val="11.000000"/>
      <name val="Arial"/>
    </font>
    <font>
      <b/>
      <sz val="11.000000"/>
      <name val="Arial"/>
    </font>
    <font>
      <b/>
      <sz val="11.000000"/>
      <name val="Arial"/>
    </font>
    <font>
      <b/>
      <sz val="11.000000"/>
      <name val="Arial"/>
    </font>
    <font>
      <b/>
      <sz val="11.000000"/>
      <name val="Arial"/>
    </font>
    <font>
      <b/>
      <sz val="11.000000"/>
      <name val="Arial"/>
    </font>
    <font>
      <b/>
      <sz val="10.000000"/>
      <color indexed="64"/>
      <name val="Arial"/>
    </font>
    <font>
      <b/>
      <sz val="10.000000"/>
      <color indexed="64"/>
      <name val="Arial"/>
    </font>
    <font>
      <b/>
      <sz val="10.000000"/>
      <color indexed="64"/>
      <name val="Arial"/>
    </font>
    <font>
      <b/>
      <sz val="10.000000"/>
      <color indexed="64"/>
      <name val="Arial"/>
    </font>
    <font>
      <b/>
      <sz val="10.000000"/>
      <color indexed="64"/>
      <name val="Arial"/>
    </font>
    <font>
      <b/>
      <sz val="10.000000"/>
      <name val="Arial"/>
    </font>
    <font>
      <b/>
      <sz val="10.000000"/>
      <name val="Arial"/>
    </font>
    <font>
      <b/>
      <sz val="10.000000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b val="0"/>
      <sz val="10.000000"/>
      <color indexed="64"/>
      <name val="Arial"/>
    </font>
    <font>
      <b/>
      <sz val="10.000000"/>
      <color indexed="64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b/>
      <sz val="10.000000"/>
      <name val="Arial"/>
    </font>
    <font>
      <b/>
      <sz val="10.000000"/>
      <name val="Arial"/>
    </font>
    <font>
      <b/>
      <sz val="10.000000"/>
      <name val="Arial"/>
    </font>
    <font>
      <b/>
      <sz val="10.000000"/>
      <name val="Arial"/>
    </font>
    <font>
      <b/>
      <sz val="10.000000"/>
      <name val="Arial"/>
    </font>
    <font>
      <b/>
      <sz val="10.000000"/>
      <name val="Arial"/>
    </font>
    <font>
      <b/>
      <sz val="10.000000"/>
      <name val="Arial"/>
    </font>
    <font>
      <b/>
      <sz val="10.000000"/>
      <name val="Arial"/>
    </font>
    <font>
      <b/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name val="Arial"/>
    </font>
    <font>
      <sz val="10.000000"/>
      <color indexed="64"/>
      <name val="Arial"/>
    </font>
    <font>
      <sz val="10.000000"/>
      <color indexed="64"/>
      <name val="Arial"/>
    </font>
    <font>
      <sz val="10.000000"/>
      <color indexed="64"/>
      <name val="Arial"/>
    </font>
    <font>
      <sz val="10.000000"/>
      <color indexed="64"/>
      <name val="Arial"/>
    </font>
    <font>
      <sz val="10.000000"/>
      <name val="Arial"/>
    </font>
  </fonts>
  <fills count="75">
    <fill>
      <patternFill patternType="none"/>
    </fill>
    <fill>
      <patternFill patternType="gray125"/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rgb="FFD8ECF6"/>
        <bgColor rgb="FFD8ECF6"/>
      </patternFill>
    </fill>
    <fill>
      <patternFill patternType="solid">
        <fgColor rgb="FFD8ECF6"/>
        <bgColor rgb="FFD8ECF6"/>
      </patternFill>
    </fill>
    <fill>
      <patternFill patternType="solid">
        <fgColor rgb="FFD8ECF6"/>
        <bgColor rgb="FFD8ECF6"/>
      </patternFill>
    </fill>
    <fill>
      <patternFill patternType="solid">
        <fgColor rgb="FFD8ECF6"/>
        <bgColor rgb="FFD8ECF6"/>
      </patternFill>
    </fill>
    <fill>
      <patternFill patternType="solid">
        <fgColor rgb="FFD8ECF6"/>
        <bgColor rgb="FFD8ECF6"/>
      </patternFill>
    </fill>
    <fill>
      <patternFill patternType="solid">
        <fgColor rgb="FFF3FCFF"/>
        <bgColor rgb="FFF3FCFF"/>
      </patternFill>
    </fill>
    <fill>
      <patternFill patternType="solid">
        <fgColor rgb="FFF3FCFF"/>
        <bgColor rgb="FFF3FCFF"/>
      </patternFill>
    </fill>
    <fill>
      <patternFill patternType="solid">
        <fgColor rgb="FFF3FCFF"/>
        <bgColor rgb="FFF3FCFF"/>
      </patternFill>
    </fill>
    <fill>
      <patternFill patternType="solid">
        <fgColor rgb="FFDFF0D8"/>
        <bgColor rgb="FFDFF0D8"/>
      </patternFill>
    </fill>
    <fill>
      <patternFill patternType="solid">
        <fgColor rgb="FFDFF0D8"/>
        <bgColor rgb="FFDFF0D8"/>
      </patternFill>
    </fill>
    <fill>
      <patternFill patternType="solid">
        <fgColor rgb="FFDFF0D8"/>
        <bgColor rgb="FFDFF0D8"/>
      </patternFill>
    </fill>
    <fill>
      <patternFill patternType="solid">
        <fgColor rgb="FFDFF0D8"/>
        <bgColor rgb="FFDFF0D8"/>
      </patternFill>
    </fill>
    <fill>
      <patternFill patternType="solid">
        <fgColor rgb="FFDFF0D8"/>
        <bgColor rgb="FFDFF0D8"/>
      </patternFill>
    </fill>
    <fill>
      <patternFill patternType="solid">
        <fgColor rgb="FFDFF0D8"/>
        <bgColor rgb="FFDFF0D8"/>
      </patternFill>
    </fill>
    <fill>
      <patternFill patternType="solid">
        <fgColor rgb="FFDFF0D8"/>
        <bgColor rgb="FFDFF0D8"/>
      </patternFill>
    </fill>
    <fill>
      <patternFill patternType="solid">
        <fgColor rgb="FFDFF0D8"/>
        <bgColor rgb="FFDFF0D8"/>
      </patternFill>
    </fill>
    <fill>
      <patternFill patternType="solid">
        <fgColor rgb="FFDFF0D8"/>
        <bgColor rgb="FFDFF0D8"/>
      </patternFill>
    </fill>
    <fill>
      <patternFill patternType="solid">
        <fgColor rgb="FFDFF0D8"/>
        <bgColor rgb="FFDFF0D8"/>
      </patternFill>
    </fill>
    <fill>
      <patternFill patternType="solid">
        <fgColor rgb="FFDFF0D8"/>
        <bgColor rgb="FFDFF0D8"/>
      </patternFill>
    </fill>
    <fill>
      <patternFill patternType="solid">
        <fgColor rgb="FFF8FFF4"/>
        <bgColor rgb="FFF8FFF4"/>
      </patternFill>
    </fill>
    <fill>
      <patternFill patternType="solid">
        <fgColor rgb="FFF8FFF4"/>
        <bgColor rgb="FFF8FFF4"/>
      </patternFill>
    </fill>
    <fill>
      <patternFill patternType="solid">
        <fgColor rgb="FFF8FFF4"/>
        <bgColor rgb="FFF8FFF4"/>
      </patternFill>
    </fill>
    <fill>
      <patternFill patternType="solid">
        <fgColor rgb="FFD6D6D6"/>
        <bgColor rgb="FFD6D6D6"/>
      </patternFill>
    </fill>
    <fill>
      <patternFill patternType="solid">
        <fgColor rgb="FFD6D6D6"/>
        <bgColor rgb="FFD6D6D6"/>
      </patternFill>
    </fill>
    <fill>
      <patternFill patternType="solid">
        <fgColor rgb="FFD6D6D6"/>
        <bgColor rgb="FFD6D6D6"/>
      </patternFill>
    </fill>
    <fill>
      <patternFill patternType="solid">
        <fgColor rgb="FFD6D6D6"/>
        <bgColor rgb="FFD6D6D6"/>
      </patternFill>
    </fill>
    <fill>
      <patternFill patternType="solid">
        <fgColor rgb="FFD6D6D6"/>
        <bgColor rgb="FFD6D6D6"/>
      </patternFill>
    </fill>
    <fill>
      <patternFill patternType="solid">
        <fgColor rgb="FFD6D6D6"/>
        <bgColor rgb="FFD6D6D6"/>
      </patternFill>
    </fill>
    <fill>
      <patternFill patternType="solid">
        <fgColor rgb="FFD6D6D6"/>
        <bgColor rgb="FFD6D6D6"/>
      </patternFill>
    </fill>
    <fill>
      <patternFill patternType="solid">
        <fgColor rgb="FFEFEFEF"/>
        <bgColor rgb="FFEFEFEF"/>
      </patternFill>
    </fill>
    <fill>
      <patternFill patternType="solid">
        <fgColor rgb="FFEFEFEF"/>
        <bgColor rgb="FFEFEFEF"/>
      </patternFill>
    </fill>
    <fill>
      <patternFill patternType="solid">
        <fgColor rgb="FFEFEFEF"/>
        <bgColor rgb="FFEFEFEF"/>
      </patternFill>
    </fill>
    <fill>
      <patternFill patternType="solid">
        <fgColor rgb="FFEFEFEF"/>
        <bgColor rgb="FFEFEFEF"/>
      </patternFill>
    </fill>
    <fill>
      <patternFill patternType="solid">
        <fgColor rgb="FFEFEFEF"/>
        <bgColor rgb="FFEFEFEF"/>
      </patternFill>
    </fill>
    <fill>
      <patternFill patternType="solid">
        <fgColor rgb="FFEFEFEF"/>
        <bgColor rgb="FFEFEFEF"/>
      </patternFill>
    </fill>
    <fill>
      <patternFill patternType="solid">
        <fgColor rgb="FFEFEFEF"/>
        <bgColor rgb="FFEFEFEF"/>
      </patternFill>
    </fill>
    <fill>
      <patternFill patternType="solid">
        <fgColor rgb="FFF7F3DF"/>
        <bgColor rgb="FFF7F3DF"/>
      </patternFill>
    </fill>
    <fill>
      <patternFill patternType="solid">
        <fgColor rgb="FFF7F3DF"/>
        <bgColor rgb="FFF7F3DF"/>
      </patternFill>
    </fill>
    <fill>
      <patternFill patternType="solid">
        <fgColor rgb="FFF7F3DF"/>
        <bgColor rgb="FFF7F3DF"/>
      </patternFill>
    </fill>
    <fill>
      <patternFill patternType="solid">
        <fgColor rgb="FFF7F3DF"/>
        <bgColor rgb="FFF7F3DF"/>
      </patternFill>
    </fill>
    <fill>
      <patternFill patternType="solid">
        <fgColor rgb="FFF7F3DF"/>
        <bgColor rgb="FFF7F3DF"/>
      </patternFill>
    </fill>
    <fill>
      <patternFill patternType="solid">
        <fgColor rgb="FFF7F3DF"/>
        <bgColor rgb="FFF7F3DF"/>
      </patternFill>
    </fill>
    <fill>
      <patternFill patternType="solid">
        <fgColor rgb="FFF7F3DF"/>
        <bgColor rgb="FFF7F3DF"/>
      </patternFill>
    </fill>
    <fill>
      <patternFill patternType="solid">
        <fgColor rgb="FFF7F3DF"/>
        <bgColor rgb="FFF7F3DF"/>
      </patternFill>
    </fill>
    <fill>
      <patternFill patternType="solid">
        <fgColor rgb="FFFFFDF3"/>
        <bgColor rgb="FFFFFDF3"/>
      </patternFill>
    </fill>
    <fill>
      <patternFill patternType="solid">
        <fgColor rgb="FFFFFDF3"/>
        <bgColor rgb="FFFFFDF3"/>
      </patternFill>
    </fill>
    <fill>
      <patternFill patternType="solid">
        <fgColor rgb="FFFFFDF3"/>
        <bgColor rgb="FFFFFDF3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indexed="65"/>
        <bgColor indexed="65"/>
      </patternFill>
    </fill>
    <fill>
      <patternFill patternType="solid">
        <fgColor rgb="FFD8ECF6"/>
        <bgColor rgb="FFD8ECF6"/>
      </patternFill>
    </fill>
    <fill>
      <patternFill patternType="solid">
        <fgColor rgb="FFD8ECF6"/>
        <bgColor rgb="FFD8ECF6"/>
      </patternFill>
    </fill>
    <fill>
      <patternFill patternType="solid">
        <fgColor rgb="FFDFF0D8"/>
        <bgColor rgb="FFDFF0D8"/>
      </patternFill>
    </fill>
    <fill>
      <patternFill patternType="solid">
        <fgColor rgb="FFF7F3DF"/>
        <bgColor rgb="FFF7F3DF"/>
      </patternFill>
    </fill>
    <fill>
      <patternFill patternType="solid">
        <fgColor indexed="65"/>
        <bgColor indexed="65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/>
      <right/>
      <top/>
      <bottom style="thick">
        <color rgb="FF0092F6"/>
      </bottom>
      <diagonal/>
    </border>
    <border>
      <left/>
      <right/>
      <top/>
      <bottom style="thick">
        <color rgb="FFFF5500"/>
      </bottom>
      <diagonal/>
    </border>
    <border>
      <left/>
      <right/>
      <top/>
      <bottom style="thick">
        <color rgb="FFFF5500"/>
      </bottom>
      <diagonal/>
    </border>
  </borders>
  <cellStyleXfs count="1">
    <xf fontId="0" fillId="0" borderId="0" numFmtId="0"/>
  </cellStyleXfs>
  <cellXfs count="76">
    <xf fontId="0" fillId="0" borderId="0" numFmtId="0" xfId="0"/>
    <xf fontId="0" fillId="0" borderId="1" numFmtId="0" xfId="0"/>
    <xf fontId="0" fillId="0" borderId="0" numFmtId="14" xfId="0" applyNumberFormat="1"/>
    <xf fontId="1" fillId="2" borderId="0" numFmtId="0" xfId="0" applyNumberFormat="0" applyFont="1" applyFill="1" applyBorder="0" applyAlignment="1" applyProtection="0">
      <alignment horizontal="left" vertical="top" wrapText="1"/>
    </xf>
    <xf fontId="2" fillId="3" borderId="0" numFmtId="0" xfId="0" applyNumberFormat="0" applyFont="1" applyFill="1" applyBorder="0" applyAlignment="1" applyProtection="0">
      <alignment horizontal="center" vertical="bottom" wrapText="1"/>
    </xf>
    <xf fontId="3" fillId="4" borderId="2" numFmtId="0" xfId="0" applyNumberFormat="0" applyFont="1" applyFill="1" applyBorder="1" applyAlignment="1" applyProtection="0">
      <alignment horizontal="left" vertical="top" wrapText="1"/>
    </xf>
    <xf fontId="4" fillId="5" borderId="3" numFmtId="0" xfId="0" applyNumberFormat="0" applyFont="1" applyFill="1" applyBorder="1" applyAlignment="1" applyProtection="0">
      <alignment horizontal="center" vertical="top" wrapText="1"/>
    </xf>
    <xf fontId="5" fillId="6" borderId="4" numFmtId="0" xfId="0" applyNumberFormat="0" applyFont="1" applyFill="1" applyBorder="1" applyAlignment="1" applyProtection="0">
      <alignment horizontal="right" vertical="top" wrapText="1"/>
    </xf>
    <xf fontId="6" fillId="7" borderId="5" numFmtId="0" xfId="0" applyNumberFormat="0" applyFont="1" applyFill="1" applyBorder="1" applyAlignment="1" applyProtection="0">
      <alignment horizontal="left" vertical="top" wrapText="1"/>
    </xf>
    <xf fontId="7" fillId="8" borderId="6" numFmtId="0" xfId="0" applyNumberFormat="0" applyFont="1" applyFill="1" applyBorder="1" applyAlignment="1" applyProtection="0">
      <alignment horizontal="center" vertical="top" wrapText="1"/>
    </xf>
    <xf fontId="8" fillId="9" borderId="7" numFmtId="0" xfId="0" applyNumberFormat="0" applyFont="1" applyFill="1" applyBorder="1" applyAlignment="1" applyProtection="0">
      <alignment horizontal="right" vertical="top" wrapText="1"/>
    </xf>
    <xf fontId="9" fillId="10" borderId="8" numFmtId="102" xfId="0" applyNumberFormat="1" applyFont="1" applyFill="1" applyBorder="1" applyAlignment="1" applyProtection="0">
      <alignment horizontal="right" vertical="top" wrapText="1"/>
    </xf>
    <xf fontId="10" fillId="11" borderId="9" numFmtId="103" xfId="0" applyNumberFormat="1" applyFont="1" applyFill="1" applyBorder="1" applyAlignment="1" applyProtection="0">
      <alignment horizontal="right" vertical="top" wrapText="1"/>
    </xf>
    <xf fontId="11" fillId="12" borderId="10" numFmtId="0" xfId="0" applyNumberFormat="0" applyFont="1" applyFill="1" applyBorder="1" applyAlignment="1" applyProtection="0">
      <alignment horizontal="left" vertical="top" wrapText="1"/>
    </xf>
    <xf fontId="12" fillId="13" borderId="11" numFmtId="0" xfId="0" applyNumberFormat="0" applyFont="1" applyFill="1" applyBorder="1" applyAlignment="1" applyProtection="0">
      <alignment horizontal="center" vertical="top" wrapText="1"/>
    </xf>
    <xf fontId="13" fillId="14" borderId="12" numFmtId="0" xfId="0" applyNumberFormat="0" applyFont="1" applyFill="1" applyBorder="1" applyAlignment="1" applyProtection="0">
      <alignment horizontal="right" vertical="top" wrapText="1"/>
    </xf>
    <xf fontId="14" fillId="15" borderId="13" numFmtId="0" xfId="0" applyNumberFormat="0" applyFont="1" applyFill="1" applyBorder="1" applyAlignment="1" applyProtection="0">
      <alignment horizontal="left" vertical="top" wrapText="1"/>
    </xf>
    <xf fontId="15" fillId="16" borderId="14" numFmtId="0" xfId="0" applyNumberFormat="0" applyFont="1" applyFill="1" applyBorder="1" applyAlignment="1" applyProtection="0">
      <alignment horizontal="center" vertical="top" wrapText="1"/>
    </xf>
    <xf fontId="16" fillId="17" borderId="15" numFmtId="0" xfId="0" applyNumberFormat="0" applyFont="1" applyFill="1" applyBorder="1" applyAlignment="1" applyProtection="0">
      <alignment horizontal="right" vertical="top" wrapText="1"/>
    </xf>
    <xf fontId="17" fillId="18" borderId="16" numFmtId="104" xfId="0" applyNumberFormat="1" applyFont="1" applyFill="1" applyBorder="1" applyAlignment="1" applyProtection="0">
      <alignment horizontal="right" vertical="top" wrapText="1"/>
    </xf>
    <xf fontId="18" fillId="19" borderId="17" numFmtId="105" xfId="0" applyNumberFormat="1" applyFont="1" applyFill="1" applyBorder="1" applyAlignment="1" applyProtection="0">
      <alignment horizontal="right" vertical="top" wrapText="1"/>
    </xf>
    <xf fontId="19" fillId="20" borderId="18" numFmtId="106" xfId="0" applyNumberFormat="1" applyFont="1" applyFill="1" applyBorder="1" applyAlignment="1" applyProtection="0">
      <alignment horizontal="right" vertical="top" wrapText="1"/>
    </xf>
    <xf fontId="20" fillId="21" borderId="19" numFmtId="107" xfId="0" applyNumberFormat="1" applyFont="1" applyFill="1" applyBorder="1" applyAlignment="1" applyProtection="0">
      <alignment horizontal="right" vertical="top" wrapText="1"/>
    </xf>
    <xf fontId="21" fillId="22" borderId="20" numFmtId="0" xfId="0" applyNumberFormat="0" applyFont="1" applyFill="1" applyBorder="1" applyAlignment="1" applyProtection="0">
      <alignment horizontal="right" vertical="top" wrapText="1"/>
    </xf>
    <xf fontId="22" fillId="23" borderId="21" numFmtId="0" xfId="0" applyNumberFormat="0" applyFont="1" applyFill="1" applyBorder="1" applyAlignment="1" applyProtection="0">
      <alignment horizontal="left" vertical="top" wrapText="1"/>
    </xf>
    <xf fontId="23" fillId="24" borderId="22" numFmtId="0" xfId="0" applyNumberFormat="0" applyFont="1" applyFill="1" applyBorder="1" applyAlignment="1" applyProtection="0">
      <alignment horizontal="center" vertical="top" wrapText="1"/>
    </xf>
    <xf fontId="24" fillId="25" borderId="23" numFmtId="0" xfId="0" applyNumberFormat="0" applyFont="1" applyFill="1" applyBorder="1" applyAlignment="1" applyProtection="0">
      <alignment horizontal="right" vertical="top" wrapText="1"/>
    </xf>
    <xf fontId="25" fillId="26" borderId="24" numFmtId="0" xfId="0" applyNumberFormat="0" applyFont="1" applyFill="1" applyBorder="1" applyAlignment="1" applyProtection="0">
      <alignment horizontal="left" vertical="top" wrapText="1"/>
    </xf>
    <xf fontId="26" fillId="27" borderId="25" numFmtId="0" xfId="0" applyNumberFormat="0" applyFont="1" applyFill="1" applyBorder="1" applyAlignment="1" applyProtection="0">
      <alignment horizontal="center" vertical="top" wrapText="1"/>
    </xf>
    <xf fontId="27" fillId="28" borderId="26" numFmtId="0" xfId="0" applyNumberFormat="0" applyFont="1" applyFill="1" applyBorder="1" applyAlignment="1" applyProtection="0">
      <alignment horizontal="right" vertical="top" wrapText="1"/>
    </xf>
    <xf fontId="28" fillId="29" borderId="27" numFmtId="0" xfId="0" applyNumberFormat="0" applyFont="1" applyFill="1" applyBorder="1" applyAlignment="1" applyProtection="0">
      <alignment horizontal="left" vertical="top" wrapText="1"/>
    </xf>
    <xf fontId="29" fillId="30" borderId="28" numFmtId="0" xfId="0" applyNumberFormat="0" applyFont="1" applyFill="1" applyBorder="1" applyAlignment="1" applyProtection="0">
      <alignment horizontal="center" vertical="top" wrapText="1"/>
    </xf>
    <xf fontId="30" fillId="31" borderId="29" numFmtId="0" xfId="0" applyNumberFormat="0" applyFont="1" applyFill="1" applyBorder="1" applyAlignment="1" applyProtection="0">
      <alignment horizontal="right" vertical="top" wrapText="1"/>
    </xf>
    <xf fontId="31" fillId="32" borderId="30" numFmtId="108" xfId="0" applyNumberFormat="1" applyFont="1" applyFill="1" applyBorder="1" applyAlignment="1" applyProtection="0">
      <alignment horizontal="right" vertical="top" wrapText="1"/>
    </xf>
    <xf fontId="32" fillId="33" borderId="31" numFmtId="109" xfId="0" applyNumberFormat="1" applyFont="1" applyFill="1" applyBorder="1" applyAlignment="1" applyProtection="0">
      <alignment horizontal="right" vertical="top" wrapText="1"/>
    </xf>
    <xf fontId="33" fillId="34" borderId="32" numFmtId="110" xfId="0" applyNumberFormat="1" applyFont="1" applyFill="1" applyBorder="1" applyAlignment="1" applyProtection="0">
      <alignment horizontal="right" vertical="top" wrapText="1"/>
    </xf>
    <xf fontId="34" fillId="35" borderId="33" numFmtId="111" xfId="0" applyNumberFormat="1" applyFont="1" applyFill="1" applyBorder="1" applyAlignment="1" applyProtection="0">
      <alignment horizontal="right" vertical="top" wrapText="1"/>
    </xf>
    <xf fontId="35" fillId="36" borderId="34" numFmtId="0" xfId="0" applyNumberFormat="0" applyFont="1" applyFill="1" applyBorder="1" applyAlignment="1" applyProtection="0">
      <alignment horizontal="left" vertical="top" wrapText="1"/>
    </xf>
    <xf fontId="36" fillId="37" borderId="35" numFmtId="0" xfId="0" applyNumberFormat="0" applyFont="1" applyFill="1" applyBorder="1" applyAlignment="1" applyProtection="0">
      <alignment horizontal="center" vertical="top" wrapText="1"/>
    </xf>
    <xf fontId="37" fillId="38" borderId="36" numFmtId="0" xfId="0" applyNumberFormat="0" applyFont="1" applyFill="1" applyBorder="1" applyAlignment="1" applyProtection="0">
      <alignment horizontal="right" vertical="top" wrapText="1"/>
    </xf>
    <xf fontId="38" fillId="39" borderId="37" numFmtId="112" xfId="0" applyNumberFormat="1" applyFont="1" applyFill="1" applyBorder="1" applyAlignment="1" applyProtection="0">
      <alignment horizontal="right" vertical="top" wrapText="1"/>
    </xf>
    <xf fontId="39" fillId="40" borderId="38" numFmtId="113" xfId="0" applyNumberFormat="1" applyFont="1" applyFill="1" applyBorder="1" applyAlignment="1" applyProtection="0">
      <alignment horizontal="right" vertical="top" wrapText="1"/>
    </xf>
    <xf fontId="40" fillId="41" borderId="39" numFmtId="114" xfId="0" applyNumberFormat="1" applyFont="1" applyFill="1" applyBorder="1" applyAlignment="1" applyProtection="0">
      <alignment horizontal="right" vertical="top" wrapText="1"/>
    </xf>
    <xf fontId="41" fillId="42" borderId="40" numFmtId="115" xfId="0" applyNumberFormat="1" applyFont="1" applyFill="1" applyBorder="1" applyAlignment="1" applyProtection="0">
      <alignment horizontal="right" vertical="top" wrapText="1"/>
    </xf>
    <xf fontId="42" fillId="43" borderId="41" numFmtId="0" xfId="0" applyNumberFormat="0" applyFont="1" applyFill="1" applyBorder="1" applyAlignment="1" applyProtection="0">
      <alignment horizontal="left" vertical="top" wrapText="1"/>
    </xf>
    <xf fontId="43" fillId="44" borderId="42" numFmtId="0" xfId="0" applyNumberFormat="0" applyFont="1" applyFill="1" applyBorder="1" applyAlignment="1" applyProtection="0">
      <alignment horizontal="center" vertical="top" wrapText="1"/>
    </xf>
    <xf fontId="44" fillId="45" borderId="43" numFmtId="0" xfId="0" applyNumberFormat="0" applyFont="1" applyFill="1" applyBorder="1" applyAlignment="1" applyProtection="0">
      <alignment horizontal="right" vertical="top" wrapText="1"/>
    </xf>
    <xf fontId="45" fillId="46" borderId="44" numFmtId="116" xfId="0" applyNumberFormat="1" applyFont="1" applyFill="1" applyBorder="1" applyAlignment="1" applyProtection="0">
      <alignment horizontal="right" vertical="top" wrapText="1"/>
    </xf>
    <xf fontId="46" fillId="47" borderId="45" numFmtId="117" xfId="0" applyNumberFormat="1" applyFont="1" applyFill="1" applyBorder="1" applyAlignment="1" applyProtection="0">
      <alignment horizontal="right" vertical="top" wrapText="1"/>
    </xf>
    <xf fontId="47" fillId="48" borderId="46" numFmtId="118" xfId="0" applyNumberFormat="1" applyFont="1" applyFill="1" applyBorder="1" applyAlignment="1" applyProtection="0">
      <alignment horizontal="right" vertical="top" wrapText="1"/>
    </xf>
    <xf fontId="48" fillId="49" borderId="47" numFmtId="119" xfId="0" applyNumberFormat="1" applyFont="1" applyFill="1" applyBorder="1" applyAlignment="1" applyProtection="0">
      <alignment horizontal="right" vertical="top" wrapText="1"/>
    </xf>
    <xf fontId="49" fillId="50" borderId="48" numFmtId="0" xfId="0" applyNumberFormat="0" applyFont="1" applyFill="1" applyBorder="1" applyAlignment="1" applyProtection="0">
      <alignment horizontal="right" vertical="top" wrapText="1"/>
    </xf>
    <xf fontId="50" fillId="51" borderId="49" numFmtId="0" xfId="0" applyNumberFormat="0" applyFont="1" applyFill="1" applyBorder="1" applyAlignment="1" applyProtection="0">
      <alignment horizontal="left" vertical="top" wrapText="1"/>
    </xf>
    <xf fontId="51" fillId="52" borderId="50" numFmtId="0" xfId="0" applyNumberFormat="0" applyFont="1" applyFill="1" applyBorder="1" applyAlignment="1" applyProtection="0">
      <alignment horizontal="center" vertical="top" wrapText="1"/>
    </xf>
    <xf fontId="52" fillId="53" borderId="51" numFmtId="0" xfId="0" applyNumberFormat="0" applyFont="1" applyFill="1" applyBorder="1" applyAlignment="1" applyProtection="0">
      <alignment horizontal="right" vertical="top" wrapText="1"/>
    </xf>
    <xf fontId="53" fillId="54" borderId="0" numFmtId="0" xfId="0" applyNumberFormat="0" applyFont="1" applyFill="1" applyBorder="0" applyAlignment="1" applyProtection="0">
      <alignment horizontal="left" vertical="top" wrapText="1"/>
    </xf>
    <xf fontId="54" fillId="55" borderId="0" numFmtId="0" xfId="0" applyNumberFormat="0" applyFont="1" applyFill="1" applyBorder="0" applyAlignment="1" applyProtection="0">
      <alignment horizontal="center" vertical="top" wrapText="1"/>
    </xf>
    <xf fontId="55" fillId="56" borderId="0" numFmtId="0" xfId="0" applyNumberFormat="0" applyFont="1" applyFill="1" applyBorder="0" applyAlignment="1" applyProtection="0">
      <alignment horizontal="right" vertical="top" wrapText="1"/>
    </xf>
    <xf fontId="56" fillId="57" borderId="0" numFmtId="120" xfId="0" applyNumberFormat="1" applyFont="1" applyFill="1" applyBorder="0" applyAlignment="1" applyProtection="0">
      <alignment horizontal="right" vertical="top" wrapText="1"/>
    </xf>
    <xf fontId="57" fillId="58" borderId="0" numFmtId="121" xfId="0" applyNumberFormat="1" applyFont="1" applyFill="1" applyBorder="0" applyAlignment="1" applyProtection="0">
      <alignment horizontal="right" vertical="top" wrapText="1"/>
    </xf>
    <xf fontId="58" fillId="59" borderId="0" numFmtId="122" xfId="0" applyNumberFormat="1" applyFont="1" applyFill="1" applyBorder="0" applyAlignment="1" applyProtection="0">
      <alignment horizontal="left" vertical="top" wrapText="1"/>
    </xf>
    <xf fontId="59" fillId="60" borderId="0" numFmtId="123" xfId="0" applyNumberFormat="1" applyFont="1" applyFill="1" applyBorder="0" applyAlignment="1" applyProtection="0">
      <alignment horizontal="left" vertical="top" wrapText="1"/>
    </xf>
    <xf fontId="60" fillId="61" borderId="0" numFmtId="124" xfId="0" applyNumberFormat="1" applyFont="1" applyFill="1" applyBorder="0" applyAlignment="1" applyProtection="0">
      <alignment horizontal="right" vertical="top" wrapText="1"/>
    </xf>
    <xf fontId="61" fillId="62" borderId="0" numFmtId="125" xfId="0" applyNumberFormat="1" applyFont="1" applyFill="1" applyBorder="0" applyAlignment="1" applyProtection="0">
      <alignment horizontal="right" vertical="top" wrapText="1"/>
    </xf>
    <xf fontId="62" fillId="63" borderId="0" numFmtId="0" xfId="0" applyNumberFormat="0" applyFont="1" applyFill="1" applyBorder="0" applyAlignment="1" applyProtection="0">
      <alignment horizontal="left" vertical="top" wrapText="1"/>
    </xf>
    <xf fontId="63" fillId="64" borderId="0" numFmtId="0" xfId="0" applyNumberFormat="0" applyFont="1" applyFill="1" applyBorder="0" applyAlignment="1" applyProtection="0">
      <alignment horizontal="center" vertical="top" wrapText="1"/>
    </xf>
    <xf fontId="64" fillId="65" borderId="0" numFmtId="0" xfId="0" applyNumberFormat="0" applyFont="1" applyFill="1" applyBorder="0" applyAlignment="1" applyProtection="0">
      <alignment horizontal="right" vertical="top" wrapText="1"/>
    </xf>
    <xf fontId="65" fillId="66" borderId="0" numFmtId="126" xfId="0" applyNumberFormat="1" applyFont="1" applyFill="1" applyBorder="0" applyAlignment="1" applyProtection="0">
      <alignment horizontal="right" vertical="top" wrapText="1"/>
    </xf>
    <xf fontId="66" fillId="67" borderId="52" numFmtId="0" xfId="0" applyNumberFormat="0" applyFont="1" applyFill="1" applyBorder="1" applyAlignment="1" applyProtection="0">
      <alignment horizontal="left" vertical="top" wrapText="1"/>
    </xf>
    <xf fontId="67" fillId="68" borderId="53" numFmtId="0" xfId="0" applyNumberFormat="0" applyFont="1" applyFill="1" applyBorder="1" applyAlignment="1" applyProtection="0">
      <alignment horizontal="center" vertical="top" wrapText="1"/>
    </xf>
    <xf fontId="68" fillId="69" borderId="54" numFmtId="0" xfId="0" applyNumberFormat="0" applyFont="1" applyFill="1" applyBorder="1" applyAlignment="1" applyProtection="0">
      <alignment horizontal="right" vertical="top" wrapText="1"/>
    </xf>
    <xf fontId="69" fillId="70" borderId="55" numFmtId="0" xfId="0" applyNumberFormat="0" applyFont="1" applyFill="1" applyBorder="1" applyAlignment="1" applyProtection="0">
      <alignment horizontal="right" vertical="top" wrapText="1"/>
    </xf>
    <xf fontId="70" fillId="71" borderId="56" numFmtId="0" xfId="0" applyNumberFormat="0" applyFont="1" applyFill="1" applyBorder="1" applyAlignment="1" applyProtection="0">
      <alignment horizontal="right" vertical="top" wrapText="1"/>
    </xf>
    <xf fontId="71" fillId="72" borderId="57" numFmtId="0" xfId="0" applyNumberFormat="0" applyFont="1" applyFill="1" applyBorder="1" applyAlignment="1" applyProtection="0">
      <alignment horizontal="right" vertical="top" wrapText="1"/>
    </xf>
    <xf fontId="72" fillId="73" borderId="58" numFmtId="0" xfId="0" applyNumberFormat="0" applyFont="1" applyFill="1" applyBorder="1" applyAlignment="1" applyProtection="0">
      <alignment horizontal="right" vertical="top" wrapText="1"/>
    </xf>
    <xf fontId="73" fillId="74" borderId="0" numFmtId="0" xfId="0" applyNumberFormat="0" applyFont="1" applyFill="1" applyBorder="0" applyAlignment="1" applyProtection="0">
      <alignment horizontal="center" wrapText="1"/>
    </xf>
  </cellXfs>
  <cellStyles count="1">
    <cellStyle name="Normal" xfId="0"/>
  </cellStyles>
  <dxfs count="0"/>
  <tableStyles count="0" defaultTableStyle="TableStyleMedium9" defaultPivotStyle="PivotStyleLight16"/>
</styleSheet>
</file>

<file path=xl/_rels/workbook.xml.rels><?xml version="1.0" encoding="UTF-8" standalone="yes"?><Relationships xmlns="http://schemas.openxmlformats.org/package/2006/relationships"><Relationship  Id="rId2" Type="http://schemas.openxmlformats.org/officeDocument/2006/relationships/styles" Target="styles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oneCellAnchor>
    <xdr:from>
      <xdr:col>0</xdr:col>
      <xdr:colOff>0</xdr:colOff>
      <xdr:row>0</xdr:row>
      <xdr:rowOff>0</xdr:rowOff>
    </xdr:from>
    <xdr:ext cx="1333500" cy="1314450"/>
    <xdr:pic>
      <xdr:nvPicPr>
        <xdr:cNvPr id="2" name="" descr=""/>
        <xdr:cNvPicPr>
          <a:picLocks noChangeAspect="1" noMove="1" noSelect="1"/>
        </xdr:cNvPicPr>
      </xdr:nvPicPr>
      <xdr:blipFill>
        <a:blip r:embed="rId1"/>
        <a:stretch/>
      </xdr:blipFill>
      <xdr:spPr>
        <a:xfrm>
          <a:off x="0" y="0"/>
          <a:ext cx="2336800" cy="2161540"/>
        </a:xfrm>
        <a:prstGeom prst="rect">
          <a:avLst/>
        </a:prstGeom>
      </xdr:spPr>
    </xdr:pic>
    <xdr:clientData/>
  </xdr:one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pageSetUpPr fitToPage="1"/>
  </sheetPr>
  <sheetViews>
    <sheetView windowProtection="0" showFormulas="0" showGridLines="1" showRowColHeaders="1" showZeros="1" rightToLeft="0" tabSelected="0" showRuler="1" showOutlineSymbols="0" defaultGridColor="1" showWhiteSpace="0" zoomScale="100" zoomScaleNormal="0" zoomScaleSheetLayoutView="0" zoomScalePageLayoutView="0" workbookViewId="0"/>
  </sheetViews>
  <sheetFormatPr baseColWidth="8" defaultRowHeight="18"/>
  <cols>
    <col bestFit="1" customWidth="1" min="1" max="1" width="10"/>
    <col bestFit="1" customWidth="1" min="2" max="2" width="10"/>
    <col bestFit="1" customWidth="1" min="3" max="3" width="10"/>
    <col bestFit="1" customWidth="1" min="4" max="4" width="60"/>
    <col bestFit="1" customWidth="1" min="5" max="5" width="30"/>
    <col bestFit="1" customWidth="1" min="6" max="6" width="5"/>
    <col bestFit="1" customWidth="1" min="7" max="7" width="10"/>
    <col bestFit="1" customWidth="1" min="8" max="8" width="10"/>
    <col bestFit="1" customWidth="1" min="9" max="9" width="10"/>
    <col bestFit="1" customWidth="1" min="10" max="10" width="10"/>
    <col bestFit="1" customWidth="1" min="11" max="11" width="10"/>
    <col bestFit="1" customWidth="1" min="12" max="12" width="10"/>
    <col bestFit="1" customWidth="1" min="13" max="13" width="10"/>
  </cols>
  <sheetData>
    <row r="1">
      <c r="A1" s="3"/>
      <c r="B1" s="3"/>
      <c r="C1" s="3"/>
      <c r="D1" s="3" t="inlineStr">
        <is>
          <t>Obra</t>
        </is>
      </c>
      <c r="E1" s="3" t="inlineStr">
        <is>
          <t>Bancos</t>
        </is>
      </c>
      <c r="F1" s="3" t="inlineStr">
        <is>
          <t>B.D.I.</t>
        </is>
      </c>
      <c r="G1" s="3"/>
      <c r="H1" s="3"/>
      <c r="I1" s="3" t="inlineStr">
        <is>
          <t xml:space="preserve">Encargos Sociais</t>
        </is>
      </c>
      <c r="J1" s="3"/>
      <c r="K1" s="3"/>
      <c r="L1" s="3"/>
      <c r="M1" s="3"/>
    </row>
    <row r="2" ht="80" customHeight="1">
      <c r="A2" s="55"/>
      <c r="B2" s="55"/>
      <c r="C2" s="55"/>
      <c r="D2" s="55" t="inlineStr">
        <is>
          <t xml:space="preserve">PINTURA DE MUROS e PASSEIOS INTERNOS DO CEMITÉRIO MUNCIPAL</t>
        </is>
      </c>
      <c r="E2" s="55" t="inlineStr">
        <is>
          <t xml:space="preserve">SINAPI - 06/2023 - Rio Grande do Sul
SBC - 07/2023 - Rio Grande do Sul
SICRO3 - 04/2023 - Rio Grande do Sul
SICRO2 - 11/2016 - Rio Grande do Sul</t>
        </is>
      </c>
      <c r="F2" s="55" t="inlineStr">
        <is>
          <t>25,5%</t>
        </is>
      </c>
      <c r="G2" s="55"/>
      <c r="H2" s="55"/>
      <c r="I2" s="55" t="inlineStr">
        <is>
          <t xml:space="preserve">Não Desonerado: 
Horista: 0,53%
Mensalista: 85,03%</t>
        </is>
      </c>
      <c r="J2" s="55"/>
      <c r="K2" s="55"/>
      <c r="L2" s="55"/>
      <c r="M2" s="55"/>
    </row>
    <row r="3">
      <c r="A3" s="4" t="inlineStr">
        <is>
          <t xml:space="preserve">Planilha Orçamentária Sintética Com Valor da Mão de Obra</t>
        </is>
      </c>
    </row>
    <row r="4" ht="15" customHeight="1">
      <c r="A4" s="5" t="inlineStr">
        <is>
          <t>Item</t>
        </is>
      </c>
      <c r="B4" s="7" t="inlineStr">
        <is>
          <t>Código</t>
        </is>
      </c>
      <c r="C4" s="5" t="inlineStr">
        <is>
          <t>Banco</t>
        </is>
      </c>
      <c r="D4" s="5" t="inlineStr">
        <is>
          <t>Descrição</t>
        </is>
      </c>
      <c r="E4" s="5" t="inlineStr">
        <is>
          <t>Tipo</t>
        </is>
      </c>
      <c r="F4" s="6" t="inlineStr">
        <is>
          <t>Und</t>
        </is>
      </c>
      <c r="G4" s="7" t="inlineStr">
        <is>
          <t>Quant.</t>
        </is>
      </c>
      <c r="H4" s="7" t="inlineStr">
        <is>
          <t xml:space="preserve">Valor Unit</t>
        </is>
      </c>
      <c r="I4" s="7" t="inlineStr">
        <is>
          <t xml:space="preserve">Valor Unit com BDI</t>
        </is>
      </c>
      <c r="J4" s="6" t="inlineStr">
        <is>
          <t xml:space="preserve">Mão de Obra</t>
        </is>
      </c>
      <c r="K4" s="7"/>
      <c r="L4" s="7" t="inlineStr">
        <is>
          <t>Total</t>
        </is>
      </c>
      <c r="M4" s="7" t="inlineStr">
        <is>
          <t xml:space="preserve">Peso (%)</t>
        </is>
      </c>
    </row>
    <row r="5" ht="15" customHeight="1">
      <c r="A5" s="7"/>
      <c r="B5" s="7"/>
      <c r="C5" s="7"/>
      <c r="D5" s="7"/>
      <c r="E5" s="7"/>
      <c r="F5" s="7"/>
      <c r="G5" s="7"/>
      <c r="H5" s="7"/>
      <c r="I5" s="7"/>
      <c r="J5" s="7" t="inlineStr">
        <is>
          <t>Valor</t>
        </is>
      </c>
      <c r="K5" s="7" t="inlineStr">
        <is>
          <t>%</t>
        </is>
      </c>
      <c r="L5" s="7"/>
      <c r="M5" s="7"/>
    </row>
    <row r="6" ht="24" customHeight="1">
      <c r="A6" s="8" t="inlineStr">
        <is>
          <t>1</t>
        </is>
      </c>
      <c r="B6" s="8"/>
      <c r="C6" s="8"/>
      <c r="D6" s="8" t="inlineStr">
        <is>
          <t xml:space="preserve">LIMPEZA E RASPAGEM DOS MUROS</t>
        </is>
      </c>
      <c r="E6" s="8"/>
      <c r="F6" s="8"/>
      <c r="G6" s="10"/>
      <c r="H6" s="8"/>
      <c r="I6" s="8"/>
      <c r="J6" s="8"/>
      <c r="K6" s="8"/>
      <c r="L6" s="11">
        <v>60571.900000000001</v>
      </c>
      <c r="M6" s="12">
        <v>0.82964726920791643</v>
      </c>
    </row>
    <row r="7" ht="26" customHeight="1">
      <c r="A7" s="16" t="inlineStr">
        <is>
          <t>1.1</t>
        </is>
      </c>
      <c r="B7" s="18" t="inlineStr">
        <is>
          <t>99814</t>
        </is>
      </c>
      <c r="C7" s="16" t="inlineStr">
        <is>
          <t>SINAPI</t>
        </is>
      </c>
      <c r="D7" s="16" t="inlineStr">
        <is>
          <t xml:space="preserve">LIMPEZA DE SUPERFÍCIE COM JATO DE ALTA PRESSÃO. AF_04/2019</t>
        </is>
      </c>
      <c r="E7" s="16" t="inlineStr">
        <is>
          <t xml:space="preserve">SEDI - SERVIÇOS DIVERSOS</t>
        </is>
      </c>
      <c r="F7" s="17" t="inlineStr">
        <is>
          <t>m²</t>
        </is>
      </c>
      <c r="G7" s="18">
        <v>2900</v>
      </c>
      <c r="H7" s="19">
        <v>1.9199999999999999</v>
      </c>
      <c r="I7" s="19">
        <v>2.3999999999999999</v>
      </c>
      <c r="J7" s="19">
        <v>5162</v>
      </c>
      <c r="K7" s="19">
        <v>74.170000000000002</v>
      </c>
      <c r="L7" s="19">
        <f>6960.0</f>
      </c>
      <c r="M7" s="20">
        <v>9.5330425390108262e-002</v>
      </c>
    </row>
    <row r="8" ht="52" customHeight="1">
      <c r="A8" s="16" t="inlineStr">
        <is>
          <t>1.2</t>
        </is>
      </c>
      <c r="B8" s="18" t="inlineStr">
        <is>
          <t>87794</t>
        </is>
      </c>
      <c r="C8" s="16" t="inlineStr">
        <is>
          <t>SINAPI</t>
        </is>
      </c>
      <c r="D8" s="16" t="inlineStr">
        <is>
          <t xml:space="preserve">EMBOÇO OU MASSA ÚNICA EM ARGAMASSA TRAÇO 1:2:8, PREPARO MANUAL, APLICADA MANUALMENTE EM PANOS CEGOS DE FACHADA (SEM PRESENÇA DE VÃOS), ESPESSURA DE 25 MM. AF_09/2022</t>
        </is>
      </c>
      <c r="E8" s="16" t="inlineStr">
        <is>
          <t xml:space="preserve">REVE - REVESTIMENTO E TRATAMENTO DE SUPERFÍCIES</t>
        </is>
      </c>
      <c r="F8" s="17" t="inlineStr">
        <is>
          <t>m²</t>
        </is>
      </c>
      <c r="G8" s="18">
        <v>85</v>
      </c>
      <c r="H8" s="19">
        <v>40.530000000000001</v>
      </c>
      <c r="I8" s="19">
        <v>50.859999999999999</v>
      </c>
      <c r="J8" s="19">
        <v>2142</v>
      </c>
      <c r="K8" s="19">
        <v>49.549999999999997</v>
      </c>
      <c r="L8" s="19">
        <f>4323.1</f>
      </c>
      <c r="M8" s="20">
        <v>5.9213069253444973e-002</v>
      </c>
    </row>
    <row r="9" ht="39" customHeight="1">
      <c r="A9" s="16" t="inlineStr">
        <is>
          <t>1.3</t>
        </is>
      </c>
      <c r="B9" s="18" t="inlineStr">
        <is>
          <t>88411</t>
        </is>
      </c>
      <c r="C9" s="16" t="inlineStr">
        <is>
          <t>SINAPI</t>
        </is>
      </c>
      <c r="D9" s="16" t="inlineStr">
        <is>
          <t xml:space="preserve">APLICAÇÃO MANUAL DE FUNDO SELADOR ACRÍLICO EM PANOS COM PRESENÇA DE VÃOS DE EDIFÍCIOS DE MÚLTIPLOS PAVIMENTOS. AF_06/2014</t>
        </is>
      </c>
      <c r="E9" s="16" t="inlineStr">
        <is>
          <t xml:space="preserve">PINT - PINTURAS</t>
        </is>
      </c>
      <c r="F9" s="17" t="inlineStr">
        <is>
          <t>m²</t>
        </is>
      </c>
      <c r="G9" s="18">
        <v>85</v>
      </c>
      <c r="H9" s="19">
        <v>2.9399999999999999</v>
      </c>
      <c r="I9" s="19">
        <v>3.6800000000000002</v>
      </c>
      <c r="J9" s="19">
        <v>121.55</v>
      </c>
      <c r="K9" s="19">
        <v>38.859999999999999</v>
      </c>
      <c r="L9" s="19">
        <f>312.8</f>
      </c>
      <c r="M9" s="20">
        <v>4.2843903824749804e-003</v>
      </c>
    </row>
    <row r="10" ht="26" customHeight="1">
      <c r="A10" s="16" t="inlineStr">
        <is>
          <t>1.5</t>
        </is>
      </c>
      <c r="B10" s="18" t="inlineStr">
        <is>
          <t>99811</t>
        </is>
      </c>
      <c r="C10" s="16" t="inlineStr">
        <is>
          <t>SINAPI</t>
        </is>
      </c>
      <c r="D10" s="16" t="inlineStr">
        <is>
          <t xml:space="preserve">LIMPEZA DE CONTRAPISO COM VASSOURA A SECO. AF_04/2019</t>
        </is>
      </c>
      <c r="E10" s="16" t="inlineStr">
        <is>
          <t xml:space="preserve">SEDI - SERVIÇOS DIVERSOS</t>
        </is>
      </c>
      <c r="F10" s="17" t="inlineStr">
        <is>
          <t>m²</t>
        </is>
      </c>
      <c r="G10" s="18">
        <v>400</v>
      </c>
      <c r="H10" s="19">
        <v>3.52</v>
      </c>
      <c r="I10" s="19">
        <v>4.4100000000000001</v>
      </c>
      <c r="J10" s="19">
        <v>1324</v>
      </c>
      <c r="K10" s="19">
        <v>75.060000000000002</v>
      </c>
      <c r="L10" s="19">
        <f>1764.0</f>
      </c>
      <c r="M10" s="20">
        <v>2.4161331952320543e-002</v>
      </c>
    </row>
    <row r="11" ht="26" customHeight="1">
      <c r="A11" s="16" t="inlineStr">
        <is>
          <t>1.6</t>
        </is>
      </c>
      <c r="B11" s="18" t="inlineStr">
        <is>
          <t>88489</t>
        </is>
      </c>
      <c r="C11" s="16" t="inlineStr">
        <is>
          <t>SINAPI</t>
        </is>
      </c>
      <c r="D11" s="16" t="inlineStr">
        <is>
          <t xml:space="preserve">PINTURA LÁTEX ACRÍLICA PREMIUM, APLICAÇÃO MANUAL EM PAREDES, DUAS DEMÃOS. AF_04/2023</t>
        </is>
      </c>
      <c r="E11" s="16" t="inlineStr">
        <is>
          <t xml:space="preserve">PINT - PINTURAS</t>
        </is>
      </c>
      <c r="F11" s="17" t="inlineStr">
        <is>
          <t>m²</t>
        </is>
      </c>
      <c r="G11" s="18">
        <v>2900</v>
      </c>
      <c r="H11" s="19">
        <v>12.98</v>
      </c>
      <c r="I11" s="19">
        <v>16.280000000000001</v>
      </c>
      <c r="J11" s="19">
        <v>15167</v>
      </c>
      <c r="K11" s="19">
        <v>32.130000000000003</v>
      </c>
      <c r="L11" s="19">
        <f>47212.0</f>
      </c>
      <c r="M11" s="20">
        <v>0.64665805222956774</v>
      </c>
    </row>
    <row r="12" ht="24" customHeight="1">
      <c r="A12" s="8" t="inlineStr">
        <is>
          <t>2</t>
        </is>
      </c>
      <c r="B12" s="8"/>
      <c r="C12" s="8"/>
      <c r="D12" s="8" t="inlineStr">
        <is>
          <t xml:space="preserve">EXECUÇÃO DE PASSEIOS INTERNOS AOS TUMULOS</t>
        </is>
      </c>
      <c r="E12" s="8"/>
      <c r="F12" s="8"/>
      <c r="G12" s="10"/>
      <c r="H12" s="8"/>
      <c r="I12" s="8"/>
      <c r="J12" s="8"/>
      <c r="K12" s="8"/>
      <c r="L12" s="11">
        <v>12257.32</v>
      </c>
      <c r="M12" s="12">
        <v>0.16788728875613246</v>
      </c>
    </row>
    <row r="13" ht="26" customHeight="1">
      <c r="A13" s="16" t="inlineStr">
        <is>
          <t>2.1</t>
        </is>
      </c>
      <c r="B13" s="18" t="inlineStr">
        <is>
          <t>100576</t>
        </is>
      </c>
      <c r="C13" s="16" t="inlineStr">
        <is>
          <t>SINAPI</t>
        </is>
      </c>
      <c r="D13" s="16" t="inlineStr">
        <is>
          <t xml:space="preserve">REGULARIZAÇÃO E COMPACTAÇÃO DE SUBLEITO DE SOLO  PREDOMINANTEMENTE ARGILOSO. AF_11/2019</t>
        </is>
      </c>
      <c r="E13" s="16" t="inlineStr">
        <is>
          <t xml:space="preserve">PAVI - PAVIMENTAÇÃO</t>
        </is>
      </c>
      <c r="F13" s="17" t="inlineStr">
        <is>
          <t>m²</t>
        </is>
      </c>
      <c r="G13" s="18">
        <v>153</v>
      </c>
      <c r="H13" s="19">
        <v>2.4700000000000002</v>
      </c>
      <c r="I13" s="19">
        <v>3.0899999999999999</v>
      </c>
      <c r="J13" s="19">
        <v>149.94</v>
      </c>
      <c r="K13" s="19">
        <v>31.719999999999999</v>
      </c>
      <c r="L13" s="19">
        <f>472.77</f>
      </c>
      <c r="M13" s="20">
        <v>6.4754835074255007e-003</v>
      </c>
    </row>
    <row r="14" ht="26" customHeight="1">
      <c r="A14" s="44" t="inlineStr">
        <is>
          <t>2.1</t>
        </is>
      </c>
      <c r="B14" s="46" t="inlineStr">
        <is>
          <t>00004512</t>
        </is>
      </c>
      <c r="C14" s="44" t="inlineStr">
        <is>
          <t>SINAPI</t>
        </is>
      </c>
      <c r="D14" s="44" t="inlineStr">
        <is>
          <t xml:space="preserve">SARRAFO *2,5 X 5* CM EM PINUS, MISTA OU EQUIVALENTE DA REGIAO - BRUTA</t>
        </is>
      </c>
      <c r="E14" s="44" t="inlineStr">
        <is>
          <t>Material</t>
        </is>
      </c>
      <c r="F14" s="45" t="inlineStr">
        <is>
          <t>M</t>
        </is>
      </c>
      <c r="G14" s="46">
        <v>24</v>
      </c>
      <c r="H14" s="47">
        <v>1.6299999999999999</v>
      </c>
      <c r="I14" s="47">
        <v>2.04</v>
      </c>
      <c r="J14" s="47">
        <v>0</v>
      </c>
      <c r="K14" s="47">
        <v>0</v>
      </c>
      <c r="L14" s="47">
        <f>48.96</f>
      </c>
      <c r="M14" s="48">
        <v>6.7060023377869262e-004</v>
      </c>
    </row>
    <row r="15" ht="39" customHeight="1">
      <c r="A15" s="16" t="inlineStr">
        <is>
          <t>2.2</t>
        </is>
      </c>
      <c r="B15" s="18" t="inlineStr">
        <is>
          <t>5915015</t>
        </is>
      </c>
      <c r="C15" s="16" t="inlineStr">
        <is>
          <t>SICRO3</t>
        </is>
      </c>
      <c r="D15" s="16" t="inlineStr">
        <is>
          <t xml:space="preserve">Carga, manobra e descarga de materiais diversos em caminhão carroceria com capacidade de 11 t e com guindauto de 45 t.m</t>
        </is>
      </c>
      <c r="E15" s="16"/>
      <c r="F15" s="17" t="inlineStr">
        <is>
          <t>t</t>
        </is>
      </c>
      <c r="G15" s="18">
        <v>3</v>
      </c>
      <c r="H15" s="19">
        <v>20.620000000000001</v>
      </c>
      <c r="I15" s="19">
        <v>25.870000000000001</v>
      </c>
      <c r="J15" s="19">
        <v>7.5599999999999996</v>
      </c>
      <c r="K15" s="19">
        <v>9.7400000000000002</v>
      </c>
      <c r="L15" s="19">
        <f>77.61</f>
      </c>
      <c r="M15" s="20">
        <v>1.0630164245009055e-003</v>
      </c>
    </row>
    <row r="16" ht="39" customHeight="1">
      <c r="A16" s="16" t="inlineStr">
        <is>
          <t>2.2</t>
        </is>
      </c>
      <c r="B16" s="18" t="inlineStr">
        <is>
          <t>94975</t>
        </is>
      </c>
      <c r="C16" s="16" t="inlineStr">
        <is>
          <t>SINAPI</t>
        </is>
      </c>
      <c r="D16" s="16" t="inlineStr">
        <is>
          <t xml:space="preserve">CONCRETO FCK = 15MPA, TRAÇO 1:3,4:3,5 (EM MASSA SECA DE CIMENTO/ AREIA MÉDIA/ BRITA 1) - PREPARO MANUAL. AF_05/2021</t>
        </is>
      </c>
      <c r="E16" s="16" t="inlineStr">
        <is>
          <t xml:space="preserve">FUES - FUNDAÇÕES E ESTRUTURAS</t>
        </is>
      </c>
      <c r="F16" s="17" t="inlineStr">
        <is>
          <t>m³</t>
        </is>
      </c>
      <c r="G16" s="18">
        <v>7.6500000000000004</v>
      </c>
      <c r="H16" s="19">
        <v>472.61000000000001</v>
      </c>
      <c r="I16" s="19">
        <v>593.12</v>
      </c>
      <c r="J16" s="19">
        <v>954.78999999999996</v>
      </c>
      <c r="K16" s="19">
        <v>21.039999999999999</v>
      </c>
      <c r="L16" s="19">
        <f>4537.36</f>
      </c>
      <c r="M16" s="20">
        <v>6.214776709023874e-002</v>
      </c>
    </row>
    <row r="17" ht="39" customHeight="1">
      <c r="A17" s="16" t="inlineStr">
        <is>
          <t>2.3</t>
        </is>
      </c>
      <c r="B17" s="18" t="inlineStr">
        <is>
          <t>98679</t>
        </is>
      </c>
      <c r="C17" s="16" t="inlineStr">
        <is>
          <t>SINAPI</t>
        </is>
      </c>
      <c r="D17" s="16" t="inlineStr">
        <is>
          <t xml:space="preserve">PISO CIMENTADO, TRAÇO 1:3 (CIMENTO E AREIA), ACABAMENTO LISO, ESPESSURA 2,0 CM, PREPARO MECÂNICO DA ARGAMASSA. AF_09/2020</t>
        </is>
      </c>
      <c r="E17" s="16" t="inlineStr">
        <is>
          <t xml:space="preserve">PISO - PISOS</t>
        </is>
      </c>
      <c r="F17" s="17" t="inlineStr">
        <is>
          <t>m²</t>
        </is>
      </c>
      <c r="G17" s="18">
        <v>153</v>
      </c>
      <c r="H17" s="19">
        <v>37.090000000000003</v>
      </c>
      <c r="I17" s="19">
        <v>46.539999999999999</v>
      </c>
      <c r="J17" s="19">
        <v>2496.96</v>
      </c>
      <c r="K17" s="19">
        <v>35.07</v>
      </c>
      <c r="L17" s="19">
        <f>7120.62</f>
      </c>
      <c r="M17" s="20">
        <v>9.7530421500188605e-002</v>
      </c>
    </row>
    <row r="18" ht="24" customHeight="1">
      <c r="A18" s="8" t="inlineStr">
        <is>
          <t>3</t>
        </is>
      </c>
      <c r="B18" s="8"/>
      <c r="C18" s="8"/>
      <c r="D18" s="8" t="inlineStr">
        <is>
          <t xml:space="preserve">LIMPEZADOS ENTULHOS FINAIS</t>
        </is>
      </c>
      <c r="E18" s="8"/>
      <c r="F18" s="8"/>
      <c r="G18" s="10"/>
      <c r="H18" s="8"/>
      <c r="I18" s="8"/>
      <c r="J18" s="8"/>
      <c r="K18" s="8"/>
      <c r="L18" s="11">
        <v>180</v>
      </c>
      <c r="M18" s="12">
        <v>2.4654420359510759e-003</v>
      </c>
    </row>
    <row r="19" ht="52" customHeight="1">
      <c r="A19" s="16" t="inlineStr">
        <is>
          <t>3.1</t>
        </is>
      </c>
      <c r="B19" s="18" t="inlineStr">
        <is>
          <t>100981</t>
        </is>
      </c>
      <c r="C19" s="16" t="inlineStr">
        <is>
          <t>SINAPI</t>
        </is>
      </c>
      <c r="D19" s="16" t="inlineStr">
        <is>
          <t xml:space="preserve">CARGA, MANOBRA E DESCARGA DE ENTULHO EM CAMINHÃO BASCULANTE 6 M³ - CARGA COM ESCAVADEIRA HIDRÁULICA  (CAÇAMBA DE 0,80 M³ / 111 HP) E DESCARGA LIVRE (UNIDADE: M3). AF_07/2020</t>
        </is>
      </c>
      <c r="E19" s="16" t="inlineStr">
        <is>
          <t xml:space="preserve">TRAN - TRANSPORTES, CARGAS E DESCARGAS</t>
        </is>
      </c>
      <c r="F19" s="17" t="inlineStr">
        <is>
          <t>m³</t>
        </is>
      </c>
      <c r="G19" s="18">
        <v>16</v>
      </c>
      <c r="H19" s="19">
        <v>8.9700000000000006</v>
      </c>
      <c r="I19" s="19">
        <v>11.25</v>
      </c>
      <c r="J19" s="19">
        <v>33.119999999999997</v>
      </c>
      <c r="K19" s="19">
        <v>18.399999999999999</v>
      </c>
      <c r="L19" s="19">
        <f>180.0</f>
      </c>
      <c r="M19" s="20">
        <v>2.4654420359510759e-003</v>
      </c>
    </row>
    <row r="20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>
      <c r="A21" s="57"/>
      <c r="B21" s="57"/>
      <c r="C21" s="57"/>
      <c r="D21" s="64"/>
      <c r="E21" s="57"/>
      <c r="F21" s="57"/>
      <c r="G21" s="57"/>
      <c r="H21" s="57"/>
      <c r="I21" s="55" t="inlineStr">
        <is>
          <t xml:space="preserve">Total sem BDI</t>
        </is>
      </c>
      <c r="J21" s="57"/>
      <c r="K21" s="58">
        <v>58225.589999999997</v>
      </c>
      <c r="L21" s="57"/>
      <c r="M21" s="57"/>
    </row>
    <row r="22">
      <c r="A22" s="57"/>
      <c r="B22" s="57"/>
      <c r="C22" s="57"/>
      <c r="D22" s="64"/>
      <c r="E22" s="57"/>
      <c r="F22" s="57"/>
      <c r="G22" s="57"/>
      <c r="H22" s="57"/>
      <c r="I22" s="55" t="inlineStr">
        <is>
          <t xml:space="preserve">Total do BDI</t>
        </is>
      </c>
      <c r="J22" s="57"/>
      <c r="K22" s="58">
        <v>14783.629999999999</v>
      </c>
      <c r="L22" s="57"/>
      <c r="M22" s="57"/>
    </row>
    <row r="23">
      <c r="A23" s="57"/>
      <c r="B23" s="57"/>
      <c r="C23" s="57"/>
      <c r="D23" s="64"/>
      <c r="E23" s="57"/>
      <c r="F23" s="57"/>
      <c r="G23" s="57"/>
      <c r="H23" s="57"/>
      <c r="I23" s="55" t="inlineStr">
        <is>
          <t xml:space="preserve">Total Geral</t>
        </is>
      </c>
      <c r="J23" s="57"/>
      <c r="K23" s="58">
        <v>73009.220000000001</v>
      </c>
      <c r="L23" s="57"/>
      <c r="M23" s="57"/>
    </row>
    <row r="24" ht="60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ht="70" customHeight="1">
      <c r="A25" s="65" t="inlineStr">
        <is>
          <t xml:space="preserve">_______________________________________________________________
Paulo Roberto Neubauer
Setor de Engenharia</t>
        </is>
      </c>
    </row>
  </sheetData>
  <mergeCells count="27">
    <mergeCell ref="F1:H1"/>
    <mergeCell ref="I1:m1"/>
    <mergeCell ref="F2:H2"/>
    <mergeCell ref="I2:m2"/>
    <mergeCell ref="A3:m3"/>
    <mergeCell ref="A4:A5"/>
    <mergeCell ref="B4:B5"/>
    <mergeCell ref="C4:C5"/>
    <mergeCell ref="D4:D5"/>
    <mergeCell ref="E4:E5"/>
    <mergeCell ref="F4:F5"/>
    <mergeCell ref="G4:G5"/>
    <mergeCell ref="H4:H5"/>
    <mergeCell ref="J4:K4"/>
    <mergeCell ref="I4:I5"/>
    <mergeCell ref="L4:L5"/>
    <mergeCell ref="M4:M5"/>
    <mergeCell ref="A21:C21"/>
    <mergeCell ref="i21:j21"/>
    <mergeCell ref="k21:m21"/>
    <mergeCell ref="A22:C22"/>
    <mergeCell ref="i22:j22"/>
    <mergeCell ref="k22:m22"/>
    <mergeCell ref="A23:C23"/>
    <mergeCell ref="i23:j23"/>
    <mergeCell ref="k23:m23"/>
    <mergeCell ref="A25:m25"/>
  </mergeCells>
  <printOptions headings="0" gridLines="0"/>
  <pageMargins left="0.5" right="0.5" top="1" bottom="1" header="0.5" footer="0.5"/>
  <pageSetup paperSize="9" fitToWidth="1" fitToHeight="0" orientation="landscape"/>
  <headerFooter differentFirst="0">
    <oddHeader>&amp;L &amp;CMunicípio de Ijuí - Pode Executivo
CNPJ: 90.738.196/0001-09 &amp;R</oddHeader>
    <oddFooter>&amp;L &amp;CRua Bnejamin Constant   - Centro - Ijuí / RS
55 3331 6100 / 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ONLYOFFICE/7.4.1.36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revision>0</cp:revision>
  <dcterms:created xsi:type="dcterms:W3CDTF">2023-09-05T16:34:31Z</dcterms:created>
</cp:coreProperties>
</file>