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G:\Meu Drive\Saul\Iluminação Quadra de  Volei Ginasio Municipal\projeto somente iluminação\"/>
    </mc:Choice>
  </mc:AlternateContent>
  <xr:revisionPtr revIDLastSave="0" documentId="8_{38897FDC-6AB9-4B8C-869C-C9974F9BCD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4" i="1" l="1"/>
  <c r="L34" i="1"/>
  <c r="M34" i="1"/>
  <c r="N6" i="1" s="1"/>
  <c r="L33" i="1"/>
  <c r="M33" i="1" s="1"/>
  <c r="K33" i="1"/>
  <c r="J33" i="1"/>
  <c r="L32" i="1"/>
  <c r="M32" i="1" s="1"/>
  <c r="K32" i="1"/>
  <c r="J32" i="1"/>
  <c r="L31" i="1"/>
  <c r="M31" i="1" s="1"/>
  <c r="K31" i="1"/>
  <c r="J31" i="1"/>
  <c r="L30" i="1"/>
  <c r="M30" i="1" s="1"/>
  <c r="K30" i="1"/>
  <c r="J30" i="1"/>
  <c r="L29" i="1"/>
  <c r="M29" i="1" s="1"/>
  <c r="K29" i="1"/>
  <c r="J29" i="1"/>
  <c r="L28" i="1"/>
  <c r="M28" i="1" s="1"/>
  <c r="K28" i="1"/>
  <c r="J28" i="1"/>
  <c r="L27" i="1"/>
  <c r="M27" i="1" s="1"/>
  <c r="K27" i="1"/>
  <c r="J27" i="1"/>
  <c r="L26" i="1"/>
  <c r="M26" i="1" s="1"/>
  <c r="K26" i="1"/>
  <c r="J26" i="1"/>
  <c r="L25" i="1"/>
  <c r="M25" i="1" s="1"/>
  <c r="K25" i="1"/>
  <c r="J25" i="1"/>
  <c r="L24" i="1"/>
  <c r="M24" i="1" s="1"/>
  <c r="K24" i="1"/>
  <c r="J24" i="1"/>
  <c r="L23" i="1"/>
  <c r="M23" i="1" s="1"/>
  <c r="K23" i="1"/>
  <c r="J23" i="1"/>
  <c r="L22" i="1"/>
  <c r="M22" i="1" s="1"/>
  <c r="K22" i="1"/>
  <c r="J22" i="1"/>
  <c r="L21" i="1"/>
  <c r="M21" i="1" s="1"/>
  <c r="K21" i="1"/>
  <c r="J21" i="1"/>
  <c r="L20" i="1"/>
  <c r="M20" i="1" s="1"/>
  <c r="K20" i="1"/>
  <c r="J20" i="1"/>
  <c r="L19" i="1"/>
  <c r="M19" i="1" s="1"/>
  <c r="K19" i="1"/>
  <c r="J19" i="1"/>
  <c r="L18" i="1"/>
  <c r="M18" i="1" s="1"/>
  <c r="K18" i="1"/>
  <c r="J18" i="1"/>
  <c r="L17" i="1"/>
  <c r="M17" i="1" s="1"/>
  <c r="K17" i="1"/>
  <c r="J17" i="1"/>
  <c r="L16" i="1"/>
  <c r="M16" i="1" s="1"/>
  <c r="K16" i="1"/>
  <c r="J16" i="1"/>
  <c r="L15" i="1"/>
  <c r="M15" i="1" s="1"/>
  <c r="K15" i="1"/>
  <c r="J15" i="1"/>
  <c r="L14" i="1"/>
  <c r="M14" i="1" s="1"/>
  <c r="K14" i="1"/>
  <c r="J14" i="1"/>
  <c r="L13" i="1"/>
  <c r="M13" i="1" s="1"/>
  <c r="K13" i="1"/>
  <c r="J13" i="1"/>
  <c r="L12" i="1"/>
  <c r="M12" i="1" s="1"/>
  <c r="K12" i="1"/>
  <c r="J12" i="1"/>
  <c r="L11" i="1"/>
  <c r="M11" i="1" s="1"/>
  <c r="K11" i="1"/>
  <c r="J11" i="1"/>
  <c r="L10" i="1"/>
  <c r="M10" i="1" s="1"/>
  <c r="K10" i="1"/>
  <c r="J10" i="1"/>
  <c r="L9" i="1"/>
  <c r="M9" i="1" s="1"/>
  <c r="K9" i="1"/>
  <c r="J9" i="1"/>
  <c r="L8" i="1"/>
  <c r="M8" i="1" s="1"/>
  <c r="K8" i="1"/>
  <c r="J8" i="1"/>
  <c r="L7" i="1"/>
  <c r="M7" i="1" s="1"/>
  <c r="K7" i="1"/>
  <c r="J7" i="1"/>
  <c r="M6" i="1"/>
  <c r="L6" i="1"/>
  <c r="K6" i="1"/>
  <c r="J6" i="1"/>
  <c r="N20" i="1" l="1"/>
  <c r="N7" i="1"/>
  <c r="N21" i="1"/>
  <c r="N28" i="1"/>
  <c r="N29" i="1"/>
  <c r="N11" i="1"/>
  <c r="N31" i="1"/>
  <c r="N27" i="1"/>
  <c r="N14" i="1"/>
  <c r="N8" i="1"/>
  <c r="N15" i="1"/>
  <c r="N22" i="1"/>
  <c r="N9" i="1"/>
  <c r="N16" i="1"/>
  <c r="N23" i="1"/>
  <c r="N10" i="1"/>
  <c r="N30" i="1"/>
  <c r="N17" i="1"/>
  <c r="N24" i="1"/>
  <c r="N18" i="1"/>
  <c r="N25" i="1"/>
  <c r="N12" i="1"/>
  <c r="N32" i="1"/>
  <c r="N19" i="1"/>
  <c r="N26" i="1"/>
  <c r="N13" i="1"/>
  <c r="N33" i="1"/>
</calcChain>
</file>

<file path=xl/sharedStrings.xml><?xml version="1.0" encoding="utf-8"?>
<sst xmlns="http://schemas.openxmlformats.org/spreadsheetml/2006/main" count="167" uniqueCount="112">
  <si>
    <t>Obra</t>
  </si>
  <si>
    <t>Bancos</t>
  </si>
  <si>
    <t>B.D.I.</t>
  </si>
  <si>
    <t>Encargos Sociais</t>
  </si>
  <si>
    <t>PROJETO ELÉTRICO DA ILUMINAÇÃO DA QUADRA DE VOLEI DE AREIA</t>
  </si>
  <si>
    <t>SINAPI - 07/2023 - Rio Grande do Sul</t>
  </si>
  <si>
    <t>21,36%</t>
  </si>
  <si>
    <t>Não Desonerado: 
Horista: 112,77%
Mensalista: 69,88%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</si>
  <si>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</si>
  <si>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</si>
  <si>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</si>
  <si>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</si>
  <si>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</si>
  <si>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</si>
  <si>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</si>
  <si>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</si>
  <si>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</si>
  <si>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</si>
  <si>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</si>
  <si>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</si>
  <si>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</si>
  <si>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>1</t>
  </si>
  <si>
    <t>CPS - 10</t>
  </si>
  <si>
    <t>Próprio</t>
  </si>
  <si>
    <t>INSTALAÇÃO DE CABO AL. DUPLEX 1X10+10,00MM XLPE PRETO C/ NEUTRO NU</t>
  </si>
  <si>
    <t>M</t>
  </si>
  <si>
    <t>2</t>
  </si>
  <si>
    <t>91933</t>
  </si>
  <si>
    <t>SINAPI</t>
  </si>
  <si>
    <t>CABO DE COBRE FLEXÍVEL ISOLADO, 10 MM², ANTI-CHAMA 0,6/1,0 KV, PARA CIRCUITOS TERMINAIS - FORNECIMENTO E INSTALAÇÃO. AF_03/2023</t>
  </si>
  <si>
    <t>CPS - 16</t>
  </si>
  <si>
    <t>INSTLAÇÃO DE CABO AL. TRIPLEX 2X10+10,00MM XLPE PT/CZ C/ NEUTRO NU</t>
  </si>
  <si>
    <t>3</t>
  </si>
  <si>
    <t>101538</t>
  </si>
  <si>
    <t>ARMAÇÃO SECUNDÁRIA, COM 1 ESTRIBO E 1 ISOLADOR - FORNECIMENTO E INSTALAÇÃO. AF_07/2020</t>
  </si>
  <si>
    <t>UN</t>
  </si>
  <si>
    <t>4</t>
  </si>
  <si>
    <t>101555</t>
  </si>
  <si>
    <t>ALÇA PREFORMADA DE DISTRIBUIÇÃO, EM  AÇO GALVANIZADO, AWG 4 - FORNECIMENTO E INSTALAÇÃO. AF_07/2020</t>
  </si>
  <si>
    <t>5</t>
  </si>
  <si>
    <t>CPS - 02</t>
  </si>
  <si>
    <t>CONECTOR PERFURANTE, PARA REDES AÉREAS DE DISTRIBUIÇÃO DE ENERGIA ELÉTRICA DE BAIXA TENSÃO - FORNECIMENTO E INSTALAÇÃO</t>
  </si>
  <si>
    <t>6</t>
  </si>
  <si>
    <t>CPS - 04</t>
  </si>
  <si>
    <t>INSTALAÇÃO DE GRAMPO PARALELO METALICO PARA CABO DE 6 A 50 MM2, COM 2 PARAFUSOS</t>
  </si>
  <si>
    <t>7</t>
  </si>
  <si>
    <t>CPS - 40</t>
  </si>
  <si>
    <t>REFLETOR DE LED 200W 19000LM 6500K, FORNECIMENTO E INSTALAÇÃO.</t>
  </si>
  <si>
    <t>8</t>
  </si>
  <si>
    <t>CPS - 41</t>
  </si>
  <si>
    <t>PERFIL "U" ENRIJECIDO DE AÇO GALVANIZADO, DOBRADO, 150X60X20 MM, E=3,00MM OU 200X75X25 MM, E=3,75MM, FORNECIMENTO E INSTALAÇÃO</t>
  </si>
  <si>
    <t>KG</t>
  </si>
  <si>
    <t>9</t>
  </si>
  <si>
    <t>98753</t>
  </si>
  <si>
    <t>SOLDA DE TOPO EM CHAPA/PERFIL/TUBO DE AÇO CHANFRADO, ESPESSURA=3/4''. AF_06/2018</t>
  </si>
  <si>
    <t>10</t>
  </si>
  <si>
    <t>00000404</t>
  </si>
  <si>
    <t>FITA ISOLANTE DE BORRACHA AUTOFUSAO, USO ATE 69 KV (ALTA TENSAO)</t>
  </si>
  <si>
    <t>11</t>
  </si>
  <si>
    <t>00020111</t>
  </si>
  <si>
    <t>FITA ISOLANTE ADESIVA ANTICHAMA, USO ATE 750 V, EM ROLO DE 19 MM X 20 M</t>
  </si>
  <si>
    <t>12</t>
  </si>
  <si>
    <t>93656</t>
  </si>
  <si>
    <t>DISJUNTOR MONOPOLAR TIPO DIN, CORRENTE NOMINAL DE 25A - FORNECIMENTO E INSTALAÇÃO. AF_10/2020</t>
  </si>
  <si>
    <t>13</t>
  </si>
  <si>
    <t>CPS - 05</t>
  </si>
  <si>
    <t>SISTEMA DE ATERRAMENTO</t>
  </si>
  <si>
    <t>95749</t>
  </si>
  <si>
    <t>ELETRODUTO DE AÇO GALVANIZADO, CLASSE LEVE, DN 20 MM (3/4), APARENTE, INSTALADO EM PAREDE - FORNECIMENTO E INSTALAÇÃO. AF_11/2016_P</t>
  </si>
  <si>
    <t>14</t>
  </si>
  <si>
    <t>00002633</t>
  </si>
  <si>
    <t>CURVA 90 GRAUS, PARA ELETRODUTO, EM ACO GALVANIZADO ELETROLITICO, DIAMETRO DE 20 MM (3/4")</t>
  </si>
  <si>
    <t>15</t>
  </si>
  <si>
    <t>00002637</t>
  </si>
  <si>
    <t>LUVA PARA ELETRODUTO, EM ACO GALVANIZADO ELETROLITICO, DIAMETRO DE 20 MM (3/4")</t>
  </si>
  <si>
    <t>16</t>
  </si>
  <si>
    <t>88264</t>
  </si>
  <si>
    <t>ELETRICISTA COM ENCARGOS COMPLEMENTARES</t>
  </si>
  <si>
    <t>H</t>
  </si>
  <si>
    <t>17</t>
  </si>
  <si>
    <t>88247</t>
  </si>
  <si>
    <t>AUXILIAR DE ELETRICISTA COM ENCARGOS COMPLEMENTARES</t>
  </si>
  <si>
    <t>18</t>
  </si>
  <si>
    <t>101657</t>
  </si>
  <si>
    <t>LUMINÁRIA DE LED PARA ILUMINAÇÃO PÚBLICA, DE 98 W ATÉ 137 W - FORNECIMENTO E INSTALAÇÃO. AF_08/2020</t>
  </si>
  <si>
    <t>19</t>
  </si>
  <si>
    <t>101632</t>
  </si>
  <si>
    <t>RELÉ FOTOELÉTRICO PARA COMANDO DE ILUMINAÇÃO EXTERNA 1000 W - FORNECIMENTO E INSTALAÇÃO. AF_08/2020</t>
  </si>
  <si>
    <t>20</t>
  </si>
  <si>
    <t>CPS - 42</t>
  </si>
  <si>
    <t>INTERRUPTOR ACIONADO ATRAVÉS DE CONTROLE REMOTO VIA RÁDIO FREQUENCIA, BIVOLT 110V/220V - 30A, INSTALAÇÃO.</t>
  </si>
  <si>
    <t>21</t>
  </si>
  <si>
    <t>IS - 03</t>
  </si>
  <si>
    <t>TRILHO DIN 35 x 7,5 x 1000 mm</t>
  </si>
  <si>
    <t>un</t>
  </si>
  <si>
    <t>22</t>
  </si>
  <si>
    <t>IPS-19</t>
  </si>
  <si>
    <t>Barramento De Cobre Neutro/terra, 1/2x1/8, C/8 Parafusos.</t>
  </si>
  <si>
    <t>23</t>
  </si>
  <si>
    <t>72271</t>
  </si>
  <si>
    <t>CONECTOR PARAFUSO FENDIDO SPLIT-BOLT - PARA CABO DE 16MM2 - FORNECIMENTO E INSTALACAO</t>
  </si>
  <si>
    <t>24</t>
  </si>
  <si>
    <t>100556</t>
  </si>
  <si>
    <t>CAIXA DE PASSAGEM PARA TELEFONE 15X15X10CM (SOBREPOR), FORNECIMENTO E INSTALACAO. AF_11/2019</t>
  </si>
  <si>
    <t>25</t>
  </si>
  <si>
    <t>00001574</t>
  </si>
  <si>
    <t>TERMINAL A COMPRESSAO EM COBRE ESTANHADO PARA CABO 10 MM2, 1 FURO E 1 COMPRESSAO, PARA PARAFUSO DE FIXACAO M6</t>
  </si>
  <si>
    <t>26</t>
  </si>
  <si>
    <t>91677</t>
  </si>
  <si>
    <t>ENGENHEIRO ELETRICISTA COM ENCARGOS COMPLEMENTARES</t>
  </si>
  <si>
    <t>Totais -&gt;</t>
  </si>
  <si>
    <t>_______________________________________________________________
Saul Vione Winik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</si>
</sst>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6" x14ac:knownFonts="1">
    <font>
      <sz val="11"/>
      <color theme="1"/>
      <name val="Arial"/>
    </font>
    <font>
      <b/>
      <sz val="11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4" fillId="2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4" fontId="2" fillId="2" borderId="0" xfId="0" applyNumberFormat="1" applyFont="1" applyFill="1" applyAlignment="1">
      <alignment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topLeftCell="A24" workbookViewId="0">
      <selection activeCell="J38" sqref="J38:K38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2"/>
      <c r="B1" s="2"/>
      <c r="C1" s="2"/>
      <c r="D1" s="2" t="s">
        <v>0</v>
      </c>
      <c r="E1" s="1" t="s">
        <v>1</v>
      </c>
      <c r="F1" s="1"/>
      <c r="G1" s="1"/>
      <c r="H1" s="1" t="s">
        <v>2</v>
      </c>
      <c r="I1" s="1"/>
      <c r="J1" s="1"/>
      <c r="K1" s="1" t="s">
        <v>3</v>
      </c>
      <c r="L1" s="1"/>
      <c r="M1" s="1"/>
      <c r="N1" s="1"/>
    </row>
    <row r="2" spans="1:14" ht="80.099999999999994" customHeight="1" x14ac:dyDescent="0.2">
      <c r="A2" s="3"/>
      <c r="B2" s="3"/>
      <c r="C2" s="3"/>
      <c r="D2" s="3" t="s">
        <v>4</v>
      </c>
      <c r="E2" s="20" t="s">
        <v>5</v>
      </c>
      <c r="F2" s="20"/>
      <c r="G2" s="20"/>
      <c r="H2" s="20" t="s">
        <v>6</v>
      </c>
      <c r="I2" s="20"/>
      <c r="J2" s="20"/>
      <c r="K2" s="20" t="s">
        <v>7</v>
      </c>
      <c r="L2" s="20"/>
      <c r="M2" s="20"/>
      <c r="N2" s="20"/>
    </row>
    <row r="3" spans="1:14" ht="15" x14ac:dyDescent="0.25">
      <c r="A3" s="21" t="s">
        <v>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5" customHeight="1" x14ac:dyDescent="0.2">
      <c r="A4" s="23" t="s">
        <v>9</v>
      </c>
      <c r="B4" s="24" t="s">
        <v>10</v>
      </c>
      <c r="C4" s="23" t="s">
        <v>11</v>
      </c>
      <c r="D4" s="23" t="s">
        <v>12</v>
      </c>
      <c r="E4" s="25" t="s">
        <v>13</v>
      </c>
      <c r="F4" s="24" t="s">
        <v>14</v>
      </c>
      <c r="G4" s="24" t="s">
        <v>15</v>
      </c>
      <c r="H4" s="25" t="s">
        <v>16</v>
      </c>
      <c r="I4" s="23"/>
      <c r="J4" s="23"/>
      <c r="K4" s="25" t="s">
        <v>17</v>
      </c>
      <c r="L4" s="23"/>
      <c r="M4" s="23"/>
      <c r="N4" s="24" t="s">
        <v>18</v>
      </c>
    </row>
    <row r="5" spans="1:14" ht="15" customHeight="1" x14ac:dyDescent="0.2">
      <c r="A5" s="24"/>
      <c r="B5" s="24"/>
      <c r="C5" s="24"/>
      <c r="D5" s="24"/>
      <c r="E5" s="24"/>
      <c r="F5" s="24"/>
      <c r="G5" s="24"/>
      <c r="H5" s="4" t="s">
        <v>19</v>
      </c>
      <c r="I5" s="4" t="s">
        <v>20</v>
      </c>
      <c r="J5" s="4" t="s">
        <v>17</v>
      </c>
      <c r="K5" s="4" t="s">
        <v>19</v>
      </c>
      <c r="L5" s="4" t="s">
        <v>20</v>
      </c>
      <c r="M5" s="4" t="s">
        <v>17</v>
      </c>
      <c r="N5" s="24"/>
    </row>
    <row r="6" spans="1:14" ht="26.1" customHeight="1" x14ac:dyDescent="0.2">
      <c r="A6" s="5" t="s">
        <v>21</v>
      </c>
      <c r="B6" s="6" t="s">
        <v>22</v>
      </c>
      <c r="C6" s="5" t="s">
        <v>23</v>
      </c>
      <c r="D6" s="5" t="s">
        <v>24</v>
      </c>
      <c r="E6" s="7" t="s">
        <v>25</v>
      </c>
      <c r="F6" s="6">
        <v>50</v>
      </c>
      <c r="G6" s="8">
        <v>9.19</v>
      </c>
      <c r="H6" s="32">
        <v>4.95</v>
      </c>
      <c r="I6" s="32">
        <v>6.2</v>
      </c>
      <c r="J6" s="8">
        <f>H6+I6</f>
        <v>11.15</v>
      </c>
      <c r="K6" s="8">
        <f>H6*F6</f>
        <v>247.5</v>
      </c>
      <c r="L6" s="8">
        <f>I6*F6</f>
        <v>310</v>
      </c>
      <c r="M6" s="8">
        <f>L6+K6</f>
        <v>557.5</v>
      </c>
      <c r="N6" s="9">
        <f>M6/$M$34</f>
        <v>1.8197458649008916E-2</v>
      </c>
    </row>
    <row r="7" spans="1:14" ht="39" customHeight="1" x14ac:dyDescent="0.2">
      <c r="A7" s="5" t="s">
        <v>26</v>
      </c>
      <c r="B7" s="6" t="s">
        <v>27</v>
      </c>
      <c r="C7" s="5" t="s">
        <v>28</v>
      </c>
      <c r="D7" s="5" t="s">
        <v>29</v>
      </c>
      <c r="E7" s="7" t="s">
        <v>25</v>
      </c>
      <c r="F7" s="6">
        <v>200</v>
      </c>
      <c r="G7" s="8">
        <v>16.04</v>
      </c>
      <c r="H7" s="32">
        <v>3.72</v>
      </c>
      <c r="I7" s="32">
        <v>15.74</v>
      </c>
      <c r="J7" s="8">
        <f t="shared" ref="J7:J33" si="0">H7+I7</f>
        <v>19.46</v>
      </c>
      <c r="K7" s="8">
        <f t="shared" ref="K7:K33" si="1">H7*F7</f>
        <v>744</v>
      </c>
      <c r="L7" s="8">
        <f t="shared" ref="L7:L33" si="2">I7*F7</f>
        <v>3148</v>
      </c>
      <c r="M7" s="8">
        <f t="shared" ref="M7:M33" si="3">L7+K7</f>
        <v>3892</v>
      </c>
      <c r="N7" s="9">
        <f t="shared" ref="N7:N33" si="4">M7/$M$34</f>
        <v>0.12703947813801381</v>
      </c>
    </row>
    <row r="8" spans="1:14" ht="26.1" customHeight="1" x14ac:dyDescent="0.2">
      <c r="A8" s="5" t="s">
        <v>26</v>
      </c>
      <c r="B8" s="6" t="s">
        <v>30</v>
      </c>
      <c r="C8" s="5" t="s">
        <v>23</v>
      </c>
      <c r="D8" s="5" t="s">
        <v>31</v>
      </c>
      <c r="E8" s="7" t="s">
        <v>25</v>
      </c>
      <c r="F8" s="6">
        <v>50</v>
      </c>
      <c r="G8" s="8">
        <v>10.83</v>
      </c>
      <c r="H8" s="32">
        <v>4.95</v>
      </c>
      <c r="I8" s="32">
        <v>8.19</v>
      </c>
      <c r="J8" s="8">
        <f t="shared" si="0"/>
        <v>13.14</v>
      </c>
      <c r="K8" s="8">
        <f t="shared" si="1"/>
        <v>247.5</v>
      </c>
      <c r="L8" s="8">
        <f t="shared" si="2"/>
        <v>409.5</v>
      </c>
      <c r="M8" s="8">
        <f t="shared" si="3"/>
        <v>657</v>
      </c>
      <c r="N8" s="9">
        <f t="shared" si="4"/>
        <v>2.1445256201612303E-2</v>
      </c>
    </row>
    <row r="9" spans="1:14" ht="26.1" customHeight="1" x14ac:dyDescent="0.2">
      <c r="A9" s="5" t="s">
        <v>32</v>
      </c>
      <c r="B9" s="6" t="s">
        <v>33</v>
      </c>
      <c r="C9" s="5" t="s">
        <v>28</v>
      </c>
      <c r="D9" s="5" t="s">
        <v>34</v>
      </c>
      <c r="E9" s="7" t="s">
        <v>35</v>
      </c>
      <c r="F9" s="6">
        <v>12</v>
      </c>
      <c r="G9" s="8">
        <v>53.25</v>
      </c>
      <c r="H9" s="32">
        <v>10.87</v>
      </c>
      <c r="I9" s="32">
        <v>53.75</v>
      </c>
      <c r="J9" s="8">
        <f t="shared" si="0"/>
        <v>64.62</v>
      </c>
      <c r="K9" s="8">
        <f t="shared" si="1"/>
        <v>130.44</v>
      </c>
      <c r="L9" s="8">
        <f t="shared" si="2"/>
        <v>645</v>
      </c>
      <c r="M9" s="8">
        <f t="shared" si="3"/>
        <v>775.44</v>
      </c>
      <c r="N9" s="9">
        <f t="shared" si="4"/>
        <v>2.5311277730560494E-2</v>
      </c>
    </row>
    <row r="10" spans="1:14" ht="26.1" customHeight="1" x14ac:dyDescent="0.2">
      <c r="A10" s="5" t="s">
        <v>36</v>
      </c>
      <c r="B10" s="6" t="s">
        <v>37</v>
      </c>
      <c r="C10" s="5" t="s">
        <v>28</v>
      </c>
      <c r="D10" s="5" t="s">
        <v>38</v>
      </c>
      <c r="E10" s="7" t="s">
        <v>35</v>
      </c>
      <c r="F10" s="6">
        <v>12</v>
      </c>
      <c r="G10" s="8">
        <v>8.0500000000000007</v>
      </c>
      <c r="H10" s="32">
        <v>4.5599999999999996</v>
      </c>
      <c r="I10" s="32">
        <v>5.2</v>
      </c>
      <c r="J10" s="8">
        <f t="shared" si="0"/>
        <v>9.76</v>
      </c>
      <c r="K10" s="8">
        <f t="shared" si="1"/>
        <v>54.72</v>
      </c>
      <c r="L10" s="8">
        <f t="shared" si="2"/>
        <v>62.400000000000006</v>
      </c>
      <c r="M10" s="8">
        <f t="shared" si="3"/>
        <v>117.12</v>
      </c>
      <c r="N10" s="9">
        <f t="shared" si="4"/>
        <v>3.8229351694563664E-3</v>
      </c>
    </row>
    <row r="11" spans="1:14" ht="39" customHeight="1" x14ac:dyDescent="0.2">
      <c r="A11" s="5" t="s">
        <v>39</v>
      </c>
      <c r="B11" s="6" t="s">
        <v>40</v>
      </c>
      <c r="C11" s="5" t="s">
        <v>23</v>
      </c>
      <c r="D11" s="5" t="s">
        <v>41</v>
      </c>
      <c r="E11" s="7" t="s">
        <v>35</v>
      </c>
      <c r="F11" s="6">
        <v>30</v>
      </c>
      <c r="G11" s="8">
        <v>11.09</v>
      </c>
      <c r="H11" s="32">
        <v>3.47</v>
      </c>
      <c r="I11" s="32">
        <v>9.98</v>
      </c>
      <c r="J11" s="8">
        <f t="shared" si="0"/>
        <v>13.450000000000001</v>
      </c>
      <c r="K11" s="8">
        <f t="shared" si="1"/>
        <v>104.10000000000001</v>
      </c>
      <c r="L11" s="8">
        <f t="shared" si="2"/>
        <v>299.40000000000003</v>
      </c>
      <c r="M11" s="8">
        <f t="shared" si="3"/>
        <v>403.50000000000006</v>
      </c>
      <c r="N11" s="9">
        <f t="shared" si="4"/>
        <v>1.3170716708296141E-2</v>
      </c>
    </row>
    <row r="12" spans="1:14" ht="26.1" customHeight="1" x14ac:dyDescent="0.2">
      <c r="A12" s="5" t="s">
        <v>42</v>
      </c>
      <c r="B12" s="6" t="s">
        <v>43</v>
      </c>
      <c r="C12" s="5" t="s">
        <v>23</v>
      </c>
      <c r="D12" s="5" t="s">
        <v>44</v>
      </c>
      <c r="E12" s="7" t="s">
        <v>35</v>
      </c>
      <c r="F12" s="6">
        <v>30</v>
      </c>
      <c r="G12" s="8">
        <v>6.03</v>
      </c>
      <c r="H12" s="32">
        <v>5.83</v>
      </c>
      <c r="I12" s="32">
        <v>1.48</v>
      </c>
      <c r="J12" s="8">
        <f t="shared" si="0"/>
        <v>7.3100000000000005</v>
      </c>
      <c r="K12" s="8">
        <f t="shared" si="1"/>
        <v>174.9</v>
      </c>
      <c r="L12" s="8">
        <f t="shared" si="2"/>
        <v>44.4</v>
      </c>
      <c r="M12" s="8">
        <f t="shared" si="3"/>
        <v>219.3</v>
      </c>
      <c r="N12" s="9">
        <f t="shared" si="4"/>
        <v>7.1582110883007272E-3</v>
      </c>
    </row>
    <row r="13" spans="1:14" ht="26.1" customHeight="1" x14ac:dyDescent="0.2">
      <c r="A13" s="5" t="s">
        <v>45</v>
      </c>
      <c r="B13" s="6" t="s">
        <v>46</v>
      </c>
      <c r="C13" s="5" t="s">
        <v>23</v>
      </c>
      <c r="D13" s="5" t="s">
        <v>47</v>
      </c>
      <c r="E13" s="7" t="s">
        <v>35</v>
      </c>
      <c r="F13" s="6">
        <v>8</v>
      </c>
      <c r="G13" s="8">
        <v>547.97</v>
      </c>
      <c r="H13" s="32">
        <v>14.99</v>
      </c>
      <c r="I13" s="32">
        <v>650.02</v>
      </c>
      <c r="J13" s="8">
        <f t="shared" si="0"/>
        <v>665.01</v>
      </c>
      <c r="K13" s="8">
        <f t="shared" si="1"/>
        <v>119.92</v>
      </c>
      <c r="L13" s="8">
        <f t="shared" si="2"/>
        <v>5200.16</v>
      </c>
      <c r="M13" s="8">
        <f t="shared" si="3"/>
        <v>5320.08</v>
      </c>
      <c r="N13" s="9">
        <f t="shared" si="4"/>
        <v>0.17365369651913787</v>
      </c>
    </row>
    <row r="14" spans="1:14" ht="39" customHeight="1" x14ac:dyDescent="0.2">
      <c r="A14" s="5" t="s">
        <v>48</v>
      </c>
      <c r="B14" s="6" t="s">
        <v>49</v>
      </c>
      <c r="C14" s="5" t="s">
        <v>23</v>
      </c>
      <c r="D14" s="5" t="s">
        <v>50</v>
      </c>
      <c r="E14" s="7" t="s">
        <v>51</v>
      </c>
      <c r="F14" s="6">
        <v>54.72</v>
      </c>
      <c r="G14" s="8">
        <v>39.97</v>
      </c>
      <c r="H14" s="32">
        <v>24.77</v>
      </c>
      <c r="I14" s="32">
        <v>23.73</v>
      </c>
      <c r="J14" s="8">
        <f t="shared" si="0"/>
        <v>48.5</v>
      </c>
      <c r="K14" s="8">
        <f t="shared" si="1"/>
        <v>1355.4143999999999</v>
      </c>
      <c r="L14" s="8">
        <f t="shared" si="2"/>
        <v>1298.5056</v>
      </c>
      <c r="M14" s="8">
        <f t="shared" si="3"/>
        <v>2653.92</v>
      </c>
      <c r="N14" s="9">
        <f t="shared" si="4"/>
        <v>8.6627084229197751E-2</v>
      </c>
    </row>
    <row r="15" spans="1:14" ht="26.1" customHeight="1" x14ac:dyDescent="0.2">
      <c r="A15" s="5" t="s">
        <v>52</v>
      </c>
      <c r="B15" s="6" t="s">
        <v>53</v>
      </c>
      <c r="C15" s="5" t="s">
        <v>28</v>
      </c>
      <c r="D15" s="5" t="s">
        <v>54</v>
      </c>
      <c r="E15" s="7" t="s">
        <v>25</v>
      </c>
      <c r="F15" s="6">
        <v>0.4</v>
      </c>
      <c r="G15" s="8">
        <v>371.33</v>
      </c>
      <c r="H15" s="32">
        <v>70.77</v>
      </c>
      <c r="I15" s="32">
        <v>379.87</v>
      </c>
      <c r="J15" s="8">
        <f t="shared" si="0"/>
        <v>450.64</v>
      </c>
      <c r="K15" s="8">
        <f t="shared" si="1"/>
        <v>28.308</v>
      </c>
      <c r="L15" s="8">
        <f t="shared" si="2"/>
        <v>151.94800000000001</v>
      </c>
      <c r="M15" s="8">
        <f t="shared" si="3"/>
        <v>180.256</v>
      </c>
      <c r="N15" s="9">
        <f t="shared" si="4"/>
        <v>5.8837688004228722E-3</v>
      </c>
    </row>
    <row r="16" spans="1:14" ht="26.1" customHeight="1" x14ac:dyDescent="0.2">
      <c r="A16" s="10" t="s">
        <v>55</v>
      </c>
      <c r="B16" s="11" t="s">
        <v>56</v>
      </c>
      <c r="C16" s="10" t="s">
        <v>28</v>
      </c>
      <c r="D16" s="10" t="s">
        <v>57</v>
      </c>
      <c r="E16" s="12" t="s">
        <v>25</v>
      </c>
      <c r="F16" s="11">
        <v>40</v>
      </c>
      <c r="G16" s="13">
        <v>1.1000000000000001</v>
      </c>
      <c r="H16" s="33">
        <v>0</v>
      </c>
      <c r="I16" s="33">
        <v>1.33</v>
      </c>
      <c r="J16" s="13">
        <f t="shared" si="0"/>
        <v>1.33</v>
      </c>
      <c r="K16" s="13">
        <f t="shared" si="1"/>
        <v>0</v>
      </c>
      <c r="L16" s="13">
        <f t="shared" si="2"/>
        <v>53.2</v>
      </c>
      <c r="M16" s="13">
        <f t="shared" si="3"/>
        <v>53.2</v>
      </c>
      <c r="N16" s="14">
        <f t="shared" si="4"/>
        <v>1.7365108522462321E-3</v>
      </c>
    </row>
    <row r="17" spans="1:14" ht="26.1" customHeight="1" x14ac:dyDescent="0.2">
      <c r="A17" s="10" t="s">
        <v>58</v>
      </c>
      <c r="B17" s="11" t="s">
        <v>59</v>
      </c>
      <c r="C17" s="10" t="s">
        <v>28</v>
      </c>
      <c r="D17" s="10" t="s">
        <v>60</v>
      </c>
      <c r="E17" s="12" t="s">
        <v>35</v>
      </c>
      <c r="F17" s="11">
        <v>2</v>
      </c>
      <c r="G17" s="13">
        <v>8.09</v>
      </c>
      <c r="H17" s="33">
        <v>0</v>
      </c>
      <c r="I17" s="33">
        <v>9.81</v>
      </c>
      <c r="J17" s="13">
        <f t="shared" si="0"/>
        <v>9.81</v>
      </c>
      <c r="K17" s="13">
        <f t="shared" si="1"/>
        <v>0</v>
      </c>
      <c r="L17" s="13">
        <f t="shared" si="2"/>
        <v>19.62</v>
      </c>
      <c r="M17" s="13">
        <f t="shared" si="3"/>
        <v>19.62</v>
      </c>
      <c r="N17" s="14">
        <f t="shared" si="4"/>
        <v>6.4041997971938107E-4</v>
      </c>
    </row>
    <row r="18" spans="1:14" ht="26.1" customHeight="1" x14ac:dyDescent="0.2">
      <c r="A18" s="5" t="s">
        <v>61</v>
      </c>
      <c r="B18" s="6" t="s">
        <v>62</v>
      </c>
      <c r="C18" s="5" t="s">
        <v>28</v>
      </c>
      <c r="D18" s="5" t="s">
        <v>63</v>
      </c>
      <c r="E18" s="7" t="s">
        <v>35</v>
      </c>
      <c r="F18" s="6">
        <v>2</v>
      </c>
      <c r="G18" s="8">
        <v>12.94</v>
      </c>
      <c r="H18" s="32">
        <v>3.25</v>
      </c>
      <c r="I18" s="32">
        <v>12.45</v>
      </c>
      <c r="J18" s="8">
        <f t="shared" si="0"/>
        <v>15.7</v>
      </c>
      <c r="K18" s="8">
        <f t="shared" si="1"/>
        <v>6.5</v>
      </c>
      <c r="L18" s="8">
        <f t="shared" si="2"/>
        <v>24.9</v>
      </c>
      <c r="M18" s="8">
        <f t="shared" si="3"/>
        <v>31.4</v>
      </c>
      <c r="N18" s="9">
        <f t="shared" si="4"/>
        <v>1.0249330970024753E-3</v>
      </c>
    </row>
    <row r="19" spans="1:14" ht="24" customHeight="1" x14ac:dyDescent="0.2">
      <c r="A19" s="5" t="s">
        <v>64</v>
      </c>
      <c r="B19" s="6" t="s">
        <v>65</v>
      </c>
      <c r="C19" s="5" t="s">
        <v>23</v>
      </c>
      <c r="D19" s="5" t="s">
        <v>66</v>
      </c>
      <c r="E19" s="7" t="s">
        <v>35</v>
      </c>
      <c r="F19" s="6">
        <v>4</v>
      </c>
      <c r="G19" s="8">
        <v>451.2</v>
      </c>
      <c r="H19" s="32">
        <v>144</v>
      </c>
      <c r="I19" s="32">
        <v>403.57</v>
      </c>
      <c r="J19" s="8">
        <f t="shared" si="0"/>
        <v>547.56999999999994</v>
      </c>
      <c r="K19" s="8">
        <f t="shared" si="1"/>
        <v>576</v>
      </c>
      <c r="L19" s="8">
        <f t="shared" si="2"/>
        <v>1614.28</v>
      </c>
      <c r="M19" s="8">
        <f t="shared" si="3"/>
        <v>2190.2799999999997</v>
      </c>
      <c r="N19" s="9">
        <f t="shared" si="4"/>
        <v>7.1493326869508961E-2</v>
      </c>
    </row>
    <row r="20" spans="1:14" ht="39" customHeight="1" x14ac:dyDescent="0.2">
      <c r="A20" s="5" t="s">
        <v>64</v>
      </c>
      <c r="B20" s="6" t="s">
        <v>67</v>
      </c>
      <c r="C20" s="5" t="s">
        <v>28</v>
      </c>
      <c r="D20" s="5" t="s">
        <v>68</v>
      </c>
      <c r="E20" s="7" t="s">
        <v>25</v>
      </c>
      <c r="F20" s="6">
        <v>36</v>
      </c>
      <c r="G20" s="8">
        <v>39.909999999999997</v>
      </c>
      <c r="H20" s="32">
        <v>14.65</v>
      </c>
      <c r="I20" s="32">
        <v>33.78</v>
      </c>
      <c r="J20" s="8">
        <f t="shared" si="0"/>
        <v>48.43</v>
      </c>
      <c r="K20" s="8">
        <f t="shared" si="1"/>
        <v>527.4</v>
      </c>
      <c r="L20" s="8">
        <f t="shared" si="2"/>
        <v>1216.08</v>
      </c>
      <c r="M20" s="8">
        <f t="shared" si="3"/>
        <v>1743.48</v>
      </c>
      <c r="N20" s="9">
        <f t="shared" si="4"/>
        <v>5.6909247005155275E-2</v>
      </c>
    </row>
    <row r="21" spans="1:14" ht="26.1" customHeight="1" x14ac:dyDescent="0.2">
      <c r="A21" s="10" t="s">
        <v>69</v>
      </c>
      <c r="B21" s="11" t="s">
        <v>70</v>
      </c>
      <c r="C21" s="10" t="s">
        <v>28</v>
      </c>
      <c r="D21" s="10" t="s">
        <v>71</v>
      </c>
      <c r="E21" s="12" t="s">
        <v>35</v>
      </c>
      <c r="F21" s="11">
        <v>4</v>
      </c>
      <c r="G21" s="13">
        <v>10.25</v>
      </c>
      <c r="H21" s="33">
        <v>0</v>
      </c>
      <c r="I21" s="33">
        <v>12.43</v>
      </c>
      <c r="J21" s="13">
        <f t="shared" si="0"/>
        <v>12.43</v>
      </c>
      <c r="K21" s="13">
        <f t="shared" si="1"/>
        <v>0</v>
      </c>
      <c r="L21" s="13">
        <f t="shared" si="2"/>
        <v>49.72</v>
      </c>
      <c r="M21" s="13">
        <f t="shared" si="3"/>
        <v>49.72</v>
      </c>
      <c r="N21" s="14">
        <f t="shared" si="4"/>
        <v>1.6229195408586966E-3</v>
      </c>
    </row>
    <row r="22" spans="1:14" ht="26.1" customHeight="1" x14ac:dyDescent="0.2">
      <c r="A22" s="10" t="s">
        <v>72</v>
      </c>
      <c r="B22" s="11" t="s">
        <v>73</v>
      </c>
      <c r="C22" s="10" t="s">
        <v>28</v>
      </c>
      <c r="D22" s="10" t="s">
        <v>74</v>
      </c>
      <c r="E22" s="12" t="s">
        <v>35</v>
      </c>
      <c r="F22" s="11">
        <v>12</v>
      </c>
      <c r="G22" s="13">
        <v>3.86</v>
      </c>
      <c r="H22" s="33">
        <v>0</v>
      </c>
      <c r="I22" s="33">
        <v>4.68</v>
      </c>
      <c r="J22" s="13">
        <f t="shared" si="0"/>
        <v>4.68</v>
      </c>
      <c r="K22" s="13">
        <f t="shared" si="1"/>
        <v>0</v>
      </c>
      <c r="L22" s="13">
        <f t="shared" si="2"/>
        <v>56.16</v>
      </c>
      <c r="M22" s="13">
        <f t="shared" si="3"/>
        <v>56.16</v>
      </c>
      <c r="N22" s="14">
        <f t="shared" si="4"/>
        <v>1.8331287492885035E-3</v>
      </c>
    </row>
    <row r="23" spans="1:14" ht="24" customHeight="1" x14ac:dyDescent="0.2">
      <c r="A23" s="5" t="s">
        <v>75</v>
      </c>
      <c r="B23" s="6" t="s">
        <v>76</v>
      </c>
      <c r="C23" s="5" t="s">
        <v>28</v>
      </c>
      <c r="D23" s="5" t="s">
        <v>77</v>
      </c>
      <c r="E23" s="7" t="s">
        <v>78</v>
      </c>
      <c r="F23" s="6">
        <v>25</v>
      </c>
      <c r="G23" s="8">
        <v>27.47</v>
      </c>
      <c r="H23" s="32">
        <v>26.64</v>
      </c>
      <c r="I23" s="32">
        <v>6.69</v>
      </c>
      <c r="J23" s="8">
        <f t="shared" si="0"/>
        <v>33.33</v>
      </c>
      <c r="K23" s="8">
        <f t="shared" si="1"/>
        <v>666</v>
      </c>
      <c r="L23" s="8">
        <f t="shared" si="2"/>
        <v>167.25</v>
      </c>
      <c r="M23" s="8">
        <f t="shared" si="3"/>
        <v>833.25</v>
      </c>
      <c r="N23" s="9">
        <f t="shared" si="4"/>
        <v>2.7198264429213775E-2</v>
      </c>
    </row>
    <row r="24" spans="1:14" ht="26.1" customHeight="1" x14ac:dyDescent="0.2">
      <c r="A24" s="5" t="s">
        <v>79</v>
      </c>
      <c r="B24" s="6" t="s">
        <v>80</v>
      </c>
      <c r="C24" s="5" t="s">
        <v>28</v>
      </c>
      <c r="D24" s="5" t="s">
        <v>81</v>
      </c>
      <c r="E24" s="7" t="s">
        <v>78</v>
      </c>
      <c r="F24" s="6">
        <v>25</v>
      </c>
      <c r="G24" s="8">
        <v>24.12</v>
      </c>
      <c r="H24" s="32">
        <v>22.57</v>
      </c>
      <c r="I24" s="32">
        <v>6.7</v>
      </c>
      <c r="J24" s="8">
        <f t="shared" si="0"/>
        <v>29.27</v>
      </c>
      <c r="K24" s="8">
        <f t="shared" si="1"/>
        <v>564.25</v>
      </c>
      <c r="L24" s="8">
        <f t="shared" si="2"/>
        <v>167.5</v>
      </c>
      <c r="M24" s="8">
        <f t="shared" si="3"/>
        <v>731.75</v>
      </c>
      <c r="N24" s="9">
        <f t="shared" si="4"/>
        <v>2.3885184513743992E-2</v>
      </c>
    </row>
    <row r="25" spans="1:14" ht="26.1" customHeight="1" x14ac:dyDescent="0.2">
      <c r="A25" s="5" t="s">
        <v>82</v>
      </c>
      <c r="B25" s="6" t="s">
        <v>83</v>
      </c>
      <c r="C25" s="5" t="s">
        <v>28</v>
      </c>
      <c r="D25" s="5" t="s">
        <v>84</v>
      </c>
      <c r="E25" s="7" t="s">
        <v>35</v>
      </c>
      <c r="F25" s="6">
        <v>10</v>
      </c>
      <c r="G25" s="8">
        <v>511.75</v>
      </c>
      <c r="H25" s="32">
        <v>18.93</v>
      </c>
      <c r="I25" s="32">
        <v>602.12</v>
      </c>
      <c r="J25" s="8">
        <f t="shared" si="0"/>
        <v>621.04999999999995</v>
      </c>
      <c r="K25" s="8">
        <f t="shared" si="1"/>
        <v>189.3</v>
      </c>
      <c r="L25" s="8">
        <f t="shared" si="2"/>
        <v>6021.2</v>
      </c>
      <c r="M25" s="8">
        <f t="shared" si="3"/>
        <v>6210.5</v>
      </c>
      <c r="N25" s="9">
        <f t="shared" si="4"/>
        <v>0.20271805729088768</v>
      </c>
    </row>
    <row r="26" spans="1:14" ht="26.1" customHeight="1" x14ac:dyDescent="0.2">
      <c r="A26" s="5" t="s">
        <v>85</v>
      </c>
      <c r="B26" s="6" t="s">
        <v>86</v>
      </c>
      <c r="C26" s="5" t="s">
        <v>28</v>
      </c>
      <c r="D26" s="5" t="s">
        <v>87</v>
      </c>
      <c r="E26" s="7" t="s">
        <v>35</v>
      </c>
      <c r="F26" s="6">
        <v>10</v>
      </c>
      <c r="G26" s="8">
        <v>38.25</v>
      </c>
      <c r="H26" s="32">
        <v>0.81</v>
      </c>
      <c r="I26" s="32">
        <v>45.61</v>
      </c>
      <c r="J26" s="8">
        <f t="shared" si="0"/>
        <v>46.42</v>
      </c>
      <c r="K26" s="8">
        <f t="shared" si="1"/>
        <v>8.1000000000000014</v>
      </c>
      <c r="L26" s="8">
        <f t="shared" si="2"/>
        <v>456.1</v>
      </c>
      <c r="M26" s="8">
        <f t="shared" si="3"/>
        <v>464.20000000000005</v>
      </c>
      <c r="N26" s="9">
        <f t="shared" si="4"/>
        <v>1.5152036421291372E-2</v>
      </c>
    </row>
    <row r="27" spans="1:14" ht="39" customHeight="1" x14ac:dyDescent="0.2">
      <c r="A27" s="5" t="s">
        <v>88</v>
      </c>
      <c r="B27" s="6" t="s">
        <v>89</v>
      </c>
      <c r="C27" s="5" t="s">
        <v>23</v>
      </c>
      <c r="D27" s="5" t="s">
        <v>90</v>
      </c>
      <c r="E27" s="7" t="s">
        <v>35</v>
      </c>
      <c r="F27" s="6">
        <v>1</v>
      </c>
      <c r="G27" s="8">
        <v>235.83</v>
      </c>
      <c r="H27" s="32">
        <v>49.21</v>
      </c>
      <c r="I27" s="32">
        <v>236.99</v>
      </c>
      <c r="J27" s="8">
        <f t="shared" si="0"/>
        <v>286.2</v>
      </c>
      <c r="K27" s="8">
        <f t="shared" si="1"/>
        <v>49.21</v>
      </c>
      <c r="L27" s="8">
        <f t="shared" si="2"/>
        <v>236.99</v>
      </c>
      <c r="M27" s="8">
        <f t="shared" si="3"/>
        <v>286.2</v>
      </c>
      <c r="N27" s="9">
        <f t="shared" si="4"/>
        <v>9.3419061261817964E-3</v>
      </c>
    </row>
    <row r="28" spans="1:14" ht="24" customHeight="1" x14ac:dyDescent="0.2">
      <c r="A28" s="10" t="s">
        <v>91</v>
      </c>
      <c r="B28" s="11" t="s">
        <v>92</v>
      </c>
      <c r="C28" s="10" t="s">
        <v>23</v>
      </c>
      <c r="D28" s="10" t="s">
        <v>93</v>
      </c>
      <c r="E28" s="12" t="s">
        <v>94</v>
      </c>
      <c r="F28" s="11">
        <v>2</v>
      </c>
      <c r="G28" s="13">
        <v>18.04</v>
      </c>
      <c r="H28" s="33">
        <v>0</v>
      </c>
      <c r="I28" s="33">
        <v>21.89</v>
      </c>
      <c r="J28" s="13">
        <f t="shared" si="0"/>
        <v>21.89</v>
      </c>
      <c r="K28" s="13">
        <f t="shared" si="1"/>
        <v>0</v>
      </c>
      <c r="L28" s="13">
        <f t="shared" si="2"/>
        <v>43.78</v>
      </c>
      <c r="M28" s="13">
        <f t="shared" si="3"/>
        <v>43.78</v>
      </c>
      <c r="N28" s="14">
        <f t="shared" si="4"/>
        <v>1.4290309231454895E-3</v>
      </c>
    </row>
    <row r="29" spans="1:14" ht="26.1" customHeight="1" x14ac:dyDescent="0.2">
      <c r="A29" s="10" t="s">
        <v>95</v>
      </c>
      <c r="B29" s="11" t="s">
        <v>96</v>
      </c>
      <c r="C29" s="10" t="s">
        <v>23</v>
      </c>
      <c r="D29" s="10" t="s">
        <v>97</v>
      </c>
      <c r="E29" s="12" t="s">
        <v>94</v>
      </c>
      <c r="F29" s="11">
        <v>5</v>
      </c>
      <c r="G29" s="13">
        <v>24.9</v>
      </c>
      <c r="H29" s="33">
        <v>0</v>
      </c>
      <c r="I29" s="33">
        <v>30.21</v>
      </c>
      <c r="J29" s="13">
        <f t="shared" si="0"/>
        <v>30.21</v>
      </c>
      <c r="K29" s="13">
        <f t="shared" si="1"/>
        <v>0</v>
      </c>
      <c r="L29" s="13">
        <f t="shared" si="2"/>
        <v>151.05000000000001</v>
      </c>
      <c r="M29" s="13">
        <f t="shared" si="3"/>
        <v>151.05000000000001</v>
      </c>
      <c r="N29" s="14">
        <f t="shared" si="4"/>
        <v>4.9304504554848376E-3</v>
      </c>
    </row>
    <row r="30" spans="1:14" ht="26.1" customHeight="1" x14ac:dyDescent="0.2">
      <c r="A30" s="5" t="s">
        <v>98</v>
      </c>
      <c r="B30" s="6" t="s">
        <v>99</v>
      </c>
      <c r="C30" s="5" t="s">
        <v>28</v>
      </c>
      <c r="D30" s="5" t="s">
        <v>100</v>
      </c>
      <c r="E30" s="7" t="s">
        <v>35</v>
      </c>
      <c r="F30" s="6">
        <v>5</v>
      </c>
      <c r="G30" s="8">
        <v>19.420000000000002</v>
      </c>
      <c r="H30" s="32">
        <v>9.83</v>
      </c>
      <c r="I30" s="32">
        <v>13.73</v>
      </c>
      <c r="J30" s="8">
        <f t="shared" si="0"/>
        <v>23.560000000000002</v>
      </c>
      <c r="K30" s="8">
        <f t="shared" si="1"/>
        <v>49.15</v>
      </c>
      <c r="L30" s="8">
        <f t="shared" si="2"/>
        <v>68.650000000000006</v>
      </c>
      <c r="M30" s="8">
        <f t="shared" si="3"/>
        <v>117.80000000000001</v>
      </c>
      <c r="N30" s="9">
        <f t="shared" si="4"/>
        <v>3.8451311728309426E-3</v>
      </c>
    </row>
    <row r="31" spans="1:14" ht="26.1" customHeight="1" x14ac:dyDescent="0.2">
      <c r="A31" s="5" t="s">
        <v>101</v>
      </c>
      <c r="B31" s="6" t="s">
        <v>102</v>
      </c>
      <c r="C31" s="5" t="s">
        <v>28</v>
      </c>
      <c r="D31" s="5" t="s">
        <v>103</v>
      </c>
      <c r="E31" s="7" t="s">
        <v>35</v>
      </c>
      <c r="F31" s="6">
        <v>4</v>
      </c>
      <c r="G31" s="8">
        <v>42.08</v>
      </c>
      <c r="H31" s="32">
        <v>17</v>
      </c>
      <c r="I31" s="32">
        <v>34.06</v>
      </c>
      <c r="J31" s="8">
        <f t="shared" si="0"/>
        <v>51.06</v>
      </c>
      <c r="K31" s="8">
        <f t="shared" si="1"/>
        <v>68</v>
      </c>
      <c r="L31" s="8">
        <f t="shared" si="2"/>
        <v>136.24</v>
      </c>
      <c r="M31" s="8">
        <f t="shared" si="3"/>
        <v>204.24</v>
      </c>
      <c r="N31" s="9">
        <f t="shared" si="4"/>
        <v>6.6666348959167378E-3</v>
      </c>
    </row>
    <row r="32" spans="1:14" ht="39" customHeight="1" x14ac:dyDescent="0.2">
      <c r="A32" s="10" t="s">
        <v>104</v>
      </c>
      <c r="B32" s="11" t="s">
        <v>105</v>
      </c>
      <c r="C32" s="10" t="s">
        <v>28</v>
      </c>
      <c r="D32" s="10" t="s">
        <v>106</v>
      </c>
      <c r="E32" s="12" t="s">
        <v>35</v>
      </c>
      <c r="F32" s="11">
        <v>10</v>
      </c>
      <c r="G32" s="13">
        <v>1.98</v>
      </c>
      <c r="H32" s="33">
        <v>0</v>
      </c>
      <c r="I32" s="33">
        <v>2.4</v>
      </c>
      <c r="J32" s="13">
        <f t="shared" si="0"/>
        <v>2.4</v>
      </c>
      <c r="K32" s="13">
        <f t="shared" si="1"/>
        <v>0</v>
      </c>
      <c r="L32" s="13">
        <f t="shared" si="2"/>
        <v>24</v>
      </c>
      <c r="M32" s="13">
        <f t="shared" si="3"/>
        <v>24</v>
      </c>
      <c r="N32" s="14">
        <f t="shared" si="4"/>
        <v>7.833883543967964E-4</v>
      </c>
    </row>
    <row r="33" spans="1:14" ht="26.1" customHeight="1" x14ac:dyDescent="0.2">
      <c r="A33" s="5" t="s">
        <v>107</v>
      </c>
      <c r="B33" s="6" t="s">
        <v>108</v>
      </c>
      <c r="C33" s="5" t="s">
        <v>28</v>
      </c>
      <c r="D33" s="5" t="s">
        <v>109</v>
      </c>
      <c r="E33" s="7" t="s">
        <v>78</v>
      </c>
      <c r="F33" s="6">
        <v>20</v>
      </c>
      <c r="G33" s="8">
        <v>109.16</v>
      </c>
      <c r="H33" s="32">
        <v>130.13</v>
      </c>
      <c r="I33" s="32">
        <v>2.34</v>
      </c>
      <c r="J33" s="8">
        <f t="shared" si="0"/>
        <v>132.47</v>
      </c>
      <c r="K33" s="8">
        <f t="shared" si="1"/>
        <v>2602.6</v>
      </c>
      <c r="L33" s="8">
        <f t="shared" si="2"/>
        <v>46.8</v>
      </c>
      <c r="M33" s="8">
        <f t="shared" si="3"/>
        <v>2649.4</v>
      </c>
      <c r="N33" s="9">
        <f t="shared" si="4"/>
        <v>8.6479546089119688E-2</v>
      </c>
    </row>
    <row r="34" spans="1:14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 t="s">
        <v>110</v>
      </c>
      <c r="K34" s="18">
        <f t="shared" ref="K34:L34" si="5">SUM(K6:K33)</f>
        <v>8513.3124000000007</v>
      </c>
      <c r="L34" s="18">
        <f t="shared" si="5"/>
        <v>22122.833600000002</v>
      </c>
      <c r="M34" s="18">
        <f>SUM(M6:M33)</f>
        <v>30636.146000000004</v>
      </c>
      <c r="N34" s="15"/>
    </row>
    <row r="35" spans="1:14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29"/>
      <c r="L35" s="29"/>
      <c r="M35" s="29"/>
      <c r="N35" s="16"/>
    </row>
    <row r="36" spans="1:14" x14ac:dyDescent="0.2">
      <c r="A36" s="26"/>
      <c r="B36" s="26"/>
      <c r="C36" s="26"/>
      <c r="D36" s="17"/>
      <c r="E36" s="15"/>
      <c r="F36" s="15"/>
      <c r="G36" s="15"/>
      <c r="H36" s="15"/>
      <c r="I36" s="15"/>
      <c r="J36" s="30"/>
      <c r="K36" s="30"/>
      <c r="L36" s="31"/>
      <c r="M36" s="30"/>
      <c r="N36" s="30"/>
    </row>
    <row r="37" spans="1:14" x14ac:dyDescent="0.2">
      <c r="A37" s="26"/>
      <c r="B37" s="26"/>
      <c r="C37" s="26"/>
      <c r="D37" s="17"/>
      <c r="E37" s="15"/>
      <c r="F37" s="15"/>
      <c r="G37" s="15"/>
      <c r="H37" s="15"/>
      <c r="I37" s="15"/>
      <c r="J37" s="20"/>
      <c r="K37" s="26"/>
      <c r="L37" s="27"/>
      <c r="M37" s="26"/>
      <c r="N37" s="26"/>
    </row>
    <row r="38" spans="1:14" x14ac:dyDescent="0.2">
      <c r="A38" s="26"/>
      <c r="B38" s="26"/>
      <c r="C38" s="26"/>
      <c r="D38" s="17"/>
      <c r="E38" s="15"/>
      <c r="F38" s="15"/>
      <c r="G38" s="15"/>
      <c r="H38" s="15"/>
      <c r="I38" s="15"/>
      <c r="J38" s="20"/>
      <c r="K38" s="26"/>
      <c r="L38" s="27"/>
      <c r="M38" s="26"/>
      <c r="N38" s="26"/>
    </row>
    <row r="39" spans="1:14" ht="60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69.95" customHeight="1" x14ac:dyDescent="0.2">
      <c r="A40" s="28" t="s">
        <v>111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</sheetData>
  <mergeCells count="25">
    <mergeCell ref="A38:C38"/>
    <mergeCell ref="J38:K38"/>
    <mergeCell ref="L38:N38"/>
    <mergeCell ref="A40:N40"/>
    <mergeCell ref="A36:C36"/>
    <mergeCell ref="A37:C37"/>
    <mergeCell ref="J37:K37"/>
    <mergeCell ref="L37:N37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scale="67" fitToHeight="0" orientation="landscape" r:id="rId1"/>
  <headerFooter>
    <oddHeader>&amp;L &amp;CMunicípio de Ijuí
CNPJ: 90.738.196/0001-09</oddHeader>
    <oddFooter>&amp;L &amp;CR. Benjamin Constant  - Centro - Ijuí / RS
 / saul@ijui.rs.gov.br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2</cp:revision>
  <dcterms:created xsi:type="dcterms:W3CDTF">2023-09-08T17:50:22Z</dcterms:created>
  <dcterms:modified xsi:type="dcterms:W3CDTF">2024-03-26T11:56:43Z</dcterms:modified>
</cp:coreProperties>
</file>