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hidePivotFieldList="1" defaultThemeVersion="124226"/>
  <bookViews>
    <workbookView xWindow="-375" yWindow="4755" windowWidth="15480" windowHeight="11640"/>
  </bookViews>
  <sheets>
    <sheet name="PROPOSTA" sheetId="3" r:id="rId1"/>
  </sheets>
  <definedNames>
    <definedName name="_xlnm.Print_Area" localSheetId="0">PROPOSTA!$B$2:$I$58</definedName>
    <definedName name="Z_F88BF407_FBFB_4C35_ACE1_B7FA7CF8D02B_.wvu.PrintArea" localSheetId="0" hidden="1">PROPOSTA!$C$2:$H$57</definedName>
  </definedNames>
  <calcPr calcId="125725"/>
  <customWorkbookViews>
    <customWorkbookView name="PLANILHA" guid="{F88BF407-FBFB-4C35-ACE1-B7FA7CF8D02B}" maximized="1" xWindow="1" yWindow="1" windowWidth="1020" windowHeight="543" activeSheetId="3"/>
  </customWorkbookViews>
</workbook>
</file>

<file path=xl/calcChain.xml><?xml version="1.0" encoding="utf-8"?>
<calcChain xmlns="http://schemas.openxmlformats.org/spreadsheetml/2006/main">
  <c r="G28" i="3"/>
  <c r="G35" s="1"/>
  <c r="F35"/>
  <c r="F37" s="1"/>
  <c r="F41" l="1"/>
  <c r="G37"/>
  <c r="H31" s="1"/>
  <c r="H28" l="1"/>
  <c r="H21"/>
  <c r="H35"/>
  <c r="H23"/>
  <c r="H25"/>
  <c r="H27"/>
  <c r="H29"/>
  <c r="H32"/>
  <c r="H22"/>
  <c r="H24"/>
  <c r="H26"/>
  <c r="H30"/>
  <c r="H33"/>
  <c r="H37" l="1"/>
</calcChain>
</file>

<file path=xl/comments1.xml><?xml version="1.0" encoding="utf-8"?>
<comments xmlns="http://schemas.openxmlformats.org/spreadsheetml/2006/main">
  <authors>
    <author>Fran</author>
  </authors>
  <commentList>
    <comment ref="G28" authorId="0">
      <text>
        <r>
          <rPr>
            <b/>
            <sz val="8"/>
            <color indexed="81"/>
            <rFont val="Tahoma"/>
            <charset val="1"/>
          </rPr>
          <t>Fran:</t>
        </r>
        <r>
          <rPr>
            <sz val="8"/>
            <color indexed="81"/>
            <rFont val="Tahoma"/>
            <charset val="1"/>
          </rPr>
          <t xml:space="preserve">
PREENCHER QUILOMETRAGEM EM D14!</t>
        </r>
      </text>
    </comment>
  </commentList>
</comments>
</file>

<file path=xl/sharedStrings.xml><?xml version="1.0" encoding="utf-8"?>
<sst xmlns="http://schemas.openxmlformats.org/spreadsheetml/2006/main" count="45" uniqueCount="43">
  <si>
    <t>MÃO DE OBRA DIRETA</t>
  </si>
  <si>
    <t>PNEUS E CÂMARAS</t>
  </si>
  <si>
    <t>DESPESAS ADMINISTRATIVAS</t>
  </si>
  <si>
    <t>TOTAL</t>
  </si>
  <si>
    <t>TRATAMENTO E DISPOSIÇÃO FINAL</t>
  </si>
  <si>
    <t>SECRETARIA MUNICIPAL DE SAÚDE</t>
  </si>
  <si>
    <t>PLANILHA DE CUSTOS DE COLETA, TRANSPORTE, TRATAMENTO E DISPOSIÇÃO FINAL DE RESÍDUOS DE SAÚDE</t>
  </si>
  <si>
    <t>PROPOSTA DE PREÇO</t>
  </si>
  <si>
    <t>RESUMO</t>
  </si>
  <si>
    <t>ITENS DE CUSTO</t>
  </si>
  <si>
    <t>% CUSTO TOTAL</t>
  </si>
  <si>
    <t>ESPECIFICAÇÃO</t>
  </si>
  <si>
    <t>MOTORISTA</t>
  </si>
  <si>
    <t>AUXILIAR (COLETOR)</t>
  </si>
  <si>
    <t>LUCRO</t>
  </si>
  <si>
    <t>IMPOSTOS</t>
  </si>
  <si>
    <t xml:space="preserve"> ISSQN, PIS, COFINS</t>
  </si>
  <si>
    <t>LICITANTE:</t>
  </si>
  <si>
    <t>CNPJ:</t>
  </si>
  <si>
    <t>PROPOSTA (R$)</t>
  </si>
  <si>
    <t>VALOR DA P.O. (R$)</t>
  </si>
  <si>
    <t>_________________________________________________________</t>
  </si>
  <si>
    <t xml:space="preserve">                NOME:  </t>
  </si>
  <si>
    <t>MUNICIPIO DE IJUÍ - PODER EXECUTIVO</t>
  </si>
  <si>
    <t>VALOR DA PROPOSTA (R$/MÊS)</t>
  </si>
  <si>
    <t xml:space="preserve">FROTA </t>
  </si>
  <si>
    <t>EQUIPAMENTOS DE PROTEÇÃO INDV. - EPI´S</t>
  </si>
  <si>
    <t>DEPRECIAÇÃO (PROPORCIONAL - 20%)</t>
  </si>
  <si>
    <t>REMUNERAÇÃO (PROPORCIONAL - 20%)</t>
  </si>
  <si>
    <t>MANUTENÇÃO (PROPORCIONAL - 20%)</t>
  </si>
  <si>
    <t>LICENCIAMENTO E IPVA (PROPORCIONAL - 20%)</t>
  </si>
  <si>
    <t>COMBUSTÍVEL (P/ COL., TRATAMENTO E DEST. FINAL</t>
  </si>
  <si>
    <t xml:space="preserve">                  CARGO: </t>
  </si>
  <si>
    <t xml:space="preserve">CPF:       </t>
  </si>
  <si>
    <t>ANEXO III</t>
  </si>
  <si>
    <t>LOCAL TRATAMENTO¹:</t>
  </si>
  <si>
    <t>LOCAL DESTINO²:</t>
  </si>
  <si>
    <t>KM TOTAL/MÊS³:</t>
  </si>
  <si>
    <r>
      <rPr>
        <sz val="12"/>
        <color theme="1"/>
        <rFont val="Calibri"/>
        <family val="2"/>
        <scheme val="minor"/>
      </rPr>
      <t>¹</t>
    </r>
    <r>
      <rPr>
        <sz val="8"/>
        <color theme="1"/>
        <rFont val="Calibri"/>
        <family val="2"/>
        <scheme val="minor"/>
      </rPr>
      <t xml:space="preserve">  LOCAL TRATAMENTO  REFERE-SE AO LOCAL (MUNICIPIO E  UNIDADE DE TRATAMENTO) ONDE SERÃO TRATADOS OS RESÍDUOS DE SAÚDE.                                                                                                                 </t>
    </r>
  </si>
  <si>
    <r>
      <rPr>
        <sz val="12"/>
        <color theme="1"/>
        <rFont val="Calibri"/>
        <family val="2"/>
        <scheme val="minor"/>
      </rPr>
      <t>²</t>
    </r>
    <r>
      <rPr>
        <sz val="8"/>
        <color theme="1"/>
        <rFont val="Calibri"/>
        <family val="2"/>
        <scheme val="minor"/>
      </rPr>
      <t xml:space="preserve"> LOCAL DESTINO REFERE-SE AO LOCAL (MUNICIPIO E ATERRO) DE DESTINAÇÃO FINAL DOS RESÍDUOS DE SAÚDE.                                                                                                                 </t>
    </r>
  </si>
  <si>
    <t>GRUPO "B" 120 LITROS/MÊS</t>
  </si>
  <si>
    <t>GRUPOS "A" E "E" 13.600 LITROS/MÊS</t>
  </si>
  <si>
    <r>
      <rPr>
        <sz val="12"/>
        <color theme="1"/>
        <rFont val="Calibri"/>
        <family val="2"/>
        <scheme val="minor"/>
      </rPr>
      <t>³</t>
    </r>
    <r>
      <rPr>
        <sz val="8"/>
        <color theme="1"/>
        <rFont val="Calibri"/>
        <family val="2"/>
        <scheme val="minor"/>
      </rPr>
      <t xml:space="preserve"> KM TOTAL/MÊS REFERE-SE A QUILOMETRAGEM A SER REALIZADA PARA COLETA EM IJUI (336,7 KM),   MAIS  A QUILOMETRAGEM PARA TRATAMENTO E  DESTINAÇÃO FINAL DOS RESÍDUOS DE SAÚDE. </t>
    </r>
  </si>
</sst>
</file>

<file path=xl/styles.xml><?xml version="1.0" encoding="utf-8"?>
<styleSheet xmlns="http://schemas.openxmlformats.org/spreadsheetml/2006/main">
  <numFmts count="2">
    <numFmt numFmtId="164" formatCode="0.0000"/>
    <numFmt numFmtId="165" formatCode="&quot;R$ &quot;#,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rgb="FF555555"/>
      <name val="Arial"/>
      <family val="2"/>
    </font>
    <font>
      <sz val="10"/>
      <color rgb="FF333333"/>
      <name val="Arial"/>
      <family val="2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8">
    <xf numFmtId="0" fontId="0" fillId="0" borderId="0" xfId="0"/>
    <xf numFmtId="0" fontId="0" fillId="4" borderId="0" xfId="0" applyFont="1" applyFill="1"/>
    <xf numFmtId="0" fontId="0" fillId="3" borderId="0" xfId="0" applyFont="1" applyFill="1" applyProtection="1">
      <protection hidden="1"/>
    </xf>
    <xf numFmtId="0" fontId="0" fillId="3" borderId="0" xfId="0" applyFont="1" applyFill="1" applyBorder="1" applyAlignment="1" applyProtection="1">
      <protection hidden="1"/>
    </xf>
    <xf numFmtId="0" fontId="1" fillId="3" borderId="0" xfId="0" applyFont="1" applyFill="1" applyBorder="1" applyAlignment="1" applyProtection="1">
      <alignment horizontal="center"/>
      <protection hidden="1"/>
    </xf>
    <xf numFmtId="0" fontId="0" fillId="3" borderId="0" xfId="0" applyFont="1" applyFill="1" applyBorder="1" applyAlignment="1" applyProtection="1">
      <alignment wrapText="1"/>
      <protection hidden="1"/>
    </xf>
    <xf numFmtId="49" fontId="0" fillId="3" borderId="0" xfId="0" applyNumberFormat="1" applyFont="1" applyFill="1" applyBorder="1" applyAlignment="1" applyProtection="1">
      <alignment horizontal="center" vertical="center" wrapText="1"/>
      <protection hidden="1"/>
    </xf>
    <xf numFmtId="0" fontId="0" fillId="3" borderId="0" xfId="0" applyFont="1" applyFill="1" applyBorder="1" applyAlignment="1" applyProtection="1">
      <alignment horizontal="center"/>
      <protection hidden="1"/>
    </xf>
    <xf numFmtId="4" fontId="0" fillId="3" borderId="0" xfId="0" applyNumberFormat="1" applyFont="1" applyFill="1" applyBorder="1" applyProtection="1">
      <protection hidden="1"/>
    </xf>
    <xf numFmtId="2" fontId="0" fillId="3" borderId="0" xfId="0" applyNumberFormat="1" applyFont="1" applyFill="1" applyBorder="1" applyProtection="1">
      <protection hidden="1"/>
    </xf>
    <xf numFmtId="49" fontId="1" fillId="2" borderId="10" xfId="0" applyNumberFormat="1" applyFont="1" applyFill="1" applyBorder="1" applyAlignment="1" applyProtection="1">
      <alignment horizontal="left" vertical="center" wrapText="1"/>
      <protection hidden="1"/>
    </xf>
    <xf numFmtId="49" fontId="0" fillId="3" borderId="0" xfId="0" applyNumberFormat="1" applyFont="1" applyFill="1" applyBorder="1" applyAlignment="1" applyProtection="1">
      <alignment vertical="center" wrapText="1"/>
      <protection hidden="1"/>
    </xf>
    <xf numFmtId="49" fontId="1" fillId="2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0" xfId="0" applyFont="1" applyFill="1" applyBorder="1" applyAlignment="1" applyProtection="1">
      <alignment horizontal="center" vertical="center"/>
      <protection hidden="1"/>
    </xf>
    <xf numFmtId="4" fontId="1" fillId="2" borderId="10" xfId="0" applyNumberFormat="1" applyFont="1" applyFill="1" applyBorder="1" applyAlignment="1" applyProtection="1">
      <alignment horizontal="center" vertical="center"/>
      <protection hidden="1"/>
    </xf>
    <xf numFmtId="2" fontId="1" fillId="2" borderId="10" xfId="0" applyNumberFormat="1" applyFont="1" applyFill="1" applyBorder="1" applyAlignment="1" applyProtection="1">
      <alignment horizontal="center" vertical="center"/>
      <protection hidden="1"/>
    </xf>
    <xf numFmtId="49" fontId="0" fillId="3" borderId="10" xfId="0" applyNumberFormat="1" applyFont="1" applyFill="1" applyBorder="1" applyAlignment="1" applyProtection="1">
      <alignment horizontal="left" vertical="center" wrapText="1"/>
      <protection hidden="1"/>
    </xf>
    <xf numFmtId="4" fontId="0" fillId="3" borderId="10" xfId="0" applyNumberFormat="1" applyFont="1" applyFill="1" applyBorder="1" applyAlignment="1" applyProtection="1">
      <alignment horizontal="right"/>
      <protection hidden="1"/>
    </xf>
    <xf numFmtId="4" fontId="0" fillId="3" borderId="10" xfId="0" applyNumberFormat="1" applyFont="1" applyFill="1" applyBorder="1" applyAlignment="1" applyProtection="1">
      <alignment horizontal="right"/>
      <protection locked="0" hidden="1"/>
    </xf>
    <xf numFmtId="10" fontId="0" fillId="3" borderId="10" xfId="0" applyNumberFormat="1" applyFont="1" applyFill="1" applyBorder="1" applyProtection="1">
      <protection hidden="1"/>
    </xf>
    <xf numFmtId="0" fontId="0" fillId="3" borderId="10" xfId="0" applyFont="1" applyFill="1" applyBorder="1" applyProtection="1">
      <protection hidden="1"/>
    </xf>
    <xf numFmtId="0" fontId="0" fillId="3" borderId="10" xfId="0" applyFont="1" applyFill="1" applyBorder="1" applyAlignment="1" applyProtection="1">
      <alignment vertical="center" wrapText="1"/>
      <protection hidden="1"/>
    </xf>
    <xf numFmtId="4" fontId="0" fillId="3" borderId="10" xfId="0" applyNumberFormat="1" applyFont="1" applyFill="1" applyBorder="1" applyAlignment="1" applyProtection="1">
      <alignment vertical="center" wrapText="1"/>
      <protection hidden="1"/>
    </xf>
    <xf numFmtId="4" fontId="0" fillId="3" borderId="10" xfId="0" applyNumberFormat="1" applyFont="1" applyFill="1" applyBorder="1" applyProtection="1">
      <protection hidden="1"/>
    </xf>
    <xf numFmtId="0" fontId="0" fillId="3" borderId="0" xfId="0" applyFont="1" applyFill="1" applyBorder="1" applyProtection="1">
      <protection hidden="1"/>
    </xf>
    <xf numFmtId="4" fontId="0" fillId="3" borderId="10" xfId="0" applyNumberFormat="1" applyFont="1" applyFill="1" applyBorder="1" applyAlignment="1" applyProtection="1">
      <protection hidden="1"/>
    </xf>
    <xf numFmtId="4" fontId="0" fillId="3" borderId="10" xfId="0" applyNumberFormat="1" applyFont="1" applyFill="1" applyBorder="1" applyAlignment="1" applyProtection="1">
      <protection locked="0" hidden="1"/>
    </xf>
    <xf numFmtId="4" fontId="0" fillId="3" borderId="10" xfId="1" applyNumberFormat="1" applyFont="1" applyFill="1" applyBorder="1" applyAlignment="1" applyProtection="1">
      <alignment horizontal="right"/>
      <protection hidden="1"/>
    </xf>
    <xf numFmtId="4" fontId="0" fillId="3" borderId="10" xfId="0" applyNumberFormat="1" applyFont="1" applyFill="1" applyBorder="1" applyAlignment="1" applyProtection="1">
      <alignment horizontal="right" vertical="center"/>
      <protection hidden="1"/>
    </xf>
    <xf numFmtId="4" fontId="0" fillId="3" borderId="10" xfId="0" applyNumberFormat="1" applyFont="1" applyFill="1" applyBorder="1" applyAlignment="1" applyProtection="1">
      <alignment horizontal="right" vertical="center"/>
      <protection locked="0" hidden="1"/>
    </xf>
    <xf numFmtId="10" fontId="0" fillId="3" borderId="10" xfId="0" applyNumberFormat="1" applyFont="1" applyFill="1" applyBorder="1" applyAlignment="1" applyProtection="1">
      <alignment vertical="center"/>
      <protection hidden="1"/>
    </xf>
    <xf numFmtId="49" fontId="0" fillId="3" borderId="11" xfId="0" applyNumberFormat="1" applyFont="1" applyFill="1" applyBorder="1" applyAlignment="1" applyProtection="1">
      <alignment vertical="center" wrapText="1"/>
      <protection hidden="1"/>
    </xf>
    <xf numFmtId="4" fontId="0" fillId="3" borderId="11" xfId="0" applyNumberFormat="1" applyFont="1" applyFill="1" applyBorder="1" applyAlignment="1" applyProtection="1">
      <alignment vertical="center"/>
      <protection hidden="1"/>
    </xf>
    <xf numFmtId="4" fontId="0" fillId="3" borderId="11" xfId="0" applyNumberFormat="1" applyFont="1" applyFill="1" applyBorder="1" applyAlignment="1" applyProtection="1">
      <alignment vertical="center"/>
      <protection locked="0" hidden="1"/>
    </xf>
    <xf numFmtId="10" fontId="0" fillId="3" borderId="11" xfId="0" applyNumberFormat="1" applyFont="1" applyFill="1" applyBorder="1" applyProtection="1">
      <protection hidden="1"/>
    </xf>
    <xf numFmtId="49" fontId="0" fillId="3" borderId="1" xfId="0" applyNumberFormat="1" applyFont="1" applyFill="1" applyBorder="1" applyAlignment="1" applyProtection="1">
      <alignment horizontal="left" vertical="center" wrapText="1"/>
      <protection hidden="1"/>
    </xf>
    <xf numFmtId="49" fontId="0" fillId="3" borderId="1" xfId="0" applyNumberFormat="1" applyFont="1" applyFill="1" applyBorder="1" applyAlignment="1" applyProtection="1">
      <alignment vertical="center" wrapText="1"/>
      <protection hidden="1"/>
    </xf>
    <xf numFmtId="4" fontId="0" fillId="3" borderId="1" xfId="0" applyNumberFormat="1" applyFont="1" applyFill="1" applyBorder="1" applyAlignment="1" applyProtection="1">
      <alignment vertical="center"/>
      <protection hidden="1"/>
    </xf>
    <xf numFmtId="10" fontId="0" fillId="3" borderId="1" xfId="0" applyNumberFormat="1" applyFont="1" applyFill="1" applyBorder="1" applyProtection="1">
      <protection hidden="1"/>
    </xf>
    <xf numFmtId="49" fontId="0" fillId="3" borderId="12" xfId="0" applyNumberFormat="1" applyFill="1" applyBorder="1" applyAlignment="1" applyProtection="1">
      <alignment horizontal="left" vertical="center" wrapText="1"/>
      <protection hidden="1"/>
    </xf>
    <xf numFmtId="4" fontId="0" fillId="3" borderId="12" xfId="0" applyNumberFormat="1" applyFont="1" applyFill="1" applyBorder="1" applyProtection="1">
      <protection hidden="1"/>
    </xf>
    <xf numFmtId="10" fontId="0" fillId="3" borderId="12" xfId="0" applyNumberFormat="1" applyFont="1" applyFill="1" applyBorder="1" applyProtection="1">
      <protection hidden="1"/>
    </xf>
    <xf numFmtId="10" fontId="1" fillId="3" borderId="10" xfId="0" applyNumberFormat="1" applyFont="1" applyFill="1" applyBorder="1" applyAlignment="1" applyProtection="1">
      <alignment vertical="center" wrapText="1"/>
      <protection hidden="1"/>
    </xf>
    <xf numFmtId="2" fontId="0" fillId="3" borderId="0" xfId="0" applyNumberFormat="1" applyFont="1" applyFill="1" applyBorder="1" applyAlignment="1" applyProtection="1">
      <alignment horizontal="right"/>
      <protection hidden="1"/>
    </xf>
    <xf numFmtId="164" fontId="0" fillId="3" borderId="0" xfId="0" applyNumberFormat="1" applyFont="1" applyFill="1" applyBorder="1" applyAlignment="1" applyProtection="1">
      <alignment vertical="center" wrapText="1"/>
      <protection hidden="1"/>
    </xf>
    <xf numFmtId="0" fontId="0" fillId="3" borderId="0" xfId="0" applyFill="1" applyAlignment="1" applyProtection="1">
      <alignment horizontal="right"/>
      <protection hidden="1"/>
    </xf>
    <xf numFmtId="2" fontId="0" fillId="4" borderId="0" xfId="0" applyNumberFormat="1" applyFill="1"/>
    <xf numFmtId="4" fontId="1" fillId="3" borderId="10" xfId="0" applyNumberFormat="1" applyFont="1" applyFill="1" applyBorder="1" applyAlignment="1" applyProtection="1">
      <alignment horizontal="right"/>
      <protection hidden="1"/>
    </xf>
    <xf numFmtId="0" fontId="4" fillId="0" borderId="0" xfId="0" applyFont="1"/>
    <xf numFmtId="4" fontId="0" fillId="3" borderId="0" xfId="0" applyNumberFormat="1" applyFont="1" applyFill="1" applyProtection="1">
      <protection hidden="1"/>
    </xf>
    <xf numFmtId="0" fontId="0" fillId="3" borderId="0" xfId="0" applyFill="1" applyProtection="1">
      <protection hidden="1"/>
    </xf>
    <xf numFmtId="0" fontId="5" fillId="0" borderId="0" xfId="0" applyFont="1"/>
    <xf numFmtId="0" fontId="1" fillId="3" borderId="0" xfId="0" applyFont="1" applyFill="1" applyBorder="1" applyAlignment="1" applyProtection="1">
      <alignment horizontal="center"/>
      <protection hidden="1"/>
    </xf>
    <xf numFmtId="0" fontId="0" fillId="3" borderId="10" xfId="0" applyFill="1" applyBorder="1" applyAlignment="1" applyProtection="1">
      <alignment vertical="center" wrapText="1"/>
      <protection hidden="1"/>
    </xf>
    <xf numFmtId="0" fontId="0" fillId="3" borderId="10" xfId="0" applyFill="1" applyBorder="1" applyProtection="1">
      <protection hidden="1"/>
    </xf>
    <xf numFmtId="0" fontId="0" fillId="3" borderId="10" xfId="0" applyFill="1" applyBorder="1" applyAlignment="1" applyProtection="1">
      <alignment wrapText="1"/>
      <protection hidden="1"/>
    </xf>
    <xf numFmtId="0" fontId="0" fillId="3" borderId="0" xfId="0" applyFill="1" applyAlignment="1" applyProtection="1">
      <alignment horizontal="right"/>
      <protection hidden="1"/>
    </xf>
    <xf numFmtId="4" fontId="1" fillId="3" borderId="0" xfId="0" applyNumberFormat="1" applyFont="1" applyFill="1" applyBorder="1" applyAlignment="1" applyProtection="1">
      <alignment horizontal="right"/>
      <protection hidden="1"/>
    </xf>
    <xf numFmtId="10" fontId="1" fillId="3" borderId="0" xfId="0" applyNumberFormat="1" applyFont="1" applyFill="1" applyBorder="1" applyAlignment="1" applyProtection="1">
      <alignment vertical="center" wrapText="1"/>
      <protection hidden="1"/>
    </xf>
    <xf numFmtId="0" fontId="0" fillId="3" borderId="0" xfId="0" applyFill="1" applyAlignment="1">
      <alignment horizontal="right"/>
    </xf>
    <xf numFmtId="4" fontId="0" fillId="3" borderId="0" xfId="0" applyNumberFormat="1" applyFont="1" applyFill="1"/>
    <xf numFmtId="0" fontId="3" fillId="2" borderId="2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0" fillId="3" borderId="0" xfId="0" applyFill="1" applyAlignment="1" applyProtection="1">
      <alignment horizontal="right"/>
      <protection hidden="1"/>
    </xf>
    <xf numFmtId="0" fontId="1" fillId="3" borderId="0" xfId="0" applyFont="1" applyFill="1" applyAlignment="1" applyProtection="1">
      <alignment horizontal="center"/>
      <protection hidden="1"/>
    </xf>
    <xf numFmtId="0" fontId="0" fillId="3" borderId="0" xfId="0" applyFont="1" applyFill="1" applyAlignment="1" applyProtection="1">
      <alignment horizontal="left"/>
      <protection locked="0" hidden="1"/>
    </xf>
    <xf numFmtId="0" fontId="0" fillId="3" borderId="4" xfId="0" applyFill="1" applyBorder="1" applyAlignment="1" applyProtection="1">
      <alignment horizontal="left" vertical="center" wrapText="1"/>
      <protection hidden="1"/>
    </xf>
    <xf numFmtId="0" fontId="0" fillId="3" borderId="5" xfId="0" applyFill="1" applyBorder="1" applyAlignment="1" applyProtection="1">
      <alignment horizontal="left" vertical="center" wrapText="1"/>
      <protection hidden="1"/>
    </xf>
    <xf numFmtId="0" fontId="0" fillId="3" borderId="6" xfId="0" applyFill="1" applyBorder="1" applyAlignment="1" applyProtection="1">
      <alignment horizontal="left" vertical="center" wrapText="1"/>
      <protection hidden="1"/>
    </xf>
    <xf numFmtId="0" fontId="0" fillId="3" borderId="7" xfId="0" applyFill="1" applyBorder="1" applyAlignment="1" applyProtection="1">
      <alignment horizontal="left" vertical="center" wrapText="1"/>
      <protection hidden="1"/>
    </xf>
    <xf numFmtId="0" fontId="0" fillId="3" borderId="8" xfId="0" applyFill="1" applyBorder="1" applyAlignment="1" applyProtection="1">
      <alignment horizontal="left" vertical="center" wrapText="1"/>
      <protection hidden="1"/>
    </xf>
    <xf numFmtId="0" fontId="0" fillId="3" borderId="9" xfId="0" applyFill="1" applyBorder="1" applyAlignment="1" applyProtection="1">
      <alignment horizontal="left" vertical="center" wrapText="1"/>
      <protection hidden="1"/>
    </xf>
    <xf numFmtId="4" fontId="0" fillId="2" borderId="2" xfId="0" applyNumberFormat="1" applyFill="1" applyBorder="1" applyAlignment="1" applyProtection="1">
      <alignment horizontal="left"/>
      <protection locked="0" hidden="1"/>
    </xf>
    <xf numFmtId="4" fontId="0" fillId="2" borderId="1" xfId="0" applyNumberFormat="1" applyFill="1" applyBorder="1" applyAlignment="1" applyProtection="1">
      <alignment horizontal="left"/>
      <protection locked="0" hidden="1"/>
    </xf>
    <xf numFmtId="4" fontId="0" fillId="2" borderId="3" xfId="0" applyNumberFormat="1" applyFill="1" applyBorder="1" applyAlignment="1" applyProtection="1">
      <alignment horizontal="left"/>
      <protection locked="0" hidden="1"/>
    </xf>
    <xf numFmtId="0" fontId="6" fillId="3" borderId="0" xfId="0" applyFont="1" applyFill="1" applyBorder="1" applyAlignment="1">
      <alignment horizontal="left" vertical="center" wrapText="1"/>
    </xf>
    <xf numFmtId="0" fontId="0" fillId="2" borderId="2" xfId="0" applyFill="1" applyBorder="1" applyAlignment="1" applyProtection="1">
      <alignment horizontal="left"/>
      <protection locked="0" hidden="1"/>
    </xf>
    <xf numFmtId="0" fontId="0" fillId="2" borderId="1" xfId="0" applyFill="1" applyBorder="1" applyAlignment="1" applyProtection="1">
      <alignment horizontal="left"/>
      <protection locked="0" hidden="1"/>
    </xf>
    <xf numFmtId="0" fontId="0" fillId="2" borderId="3" xfId="0" applyFill="1" applyBorder="1" applyAlignment="1" applyProtection="1">
      <alignment horizontal="left"/>
      <protection locked="0" hidden="1"/>
    </xf>
    <xf numFmtId="0" fontId="1" fillId="3" borderId="0" xfId="0" applyFont="1" applyFill="1" applyBorder="1" applyAlignment="1" applyProtection="1">
      <alignment horizontal="center"/>
      <protection hidden="1"/>
    </xf>
    <xf numFmtId="0" fontId="0" fillId="3" borderId="4" xfId="0" applyFont="1" applyFill="1" applyBorder="1" applyAlignment="1" applyProtection="1">
      <alignment horizontal="left" vertical="center" wrapText="1"/>
      <protection hidden="1"/>
    </xf>
    <xf numFmtId="0" fontId="0" fillId="3" borderId="5" xfId="0" applyFont="1" applyFill="1" applyBorder="1" applyAlignment="1" applyProtection="1">
      <alignment horizontal="left" vertical="center" wrapText="1"/>
      <protection hidden="1"/>
    </xf>
    <xf numFmtId="0" fontId="0" fillId="3" borderId="8" xfId="0" applyFont="1" applyFill="1" applyBorder="1" applyAlignment="1" applyProtection="1">
      <alignment horizontal="left" vertical="center" wrapText="1"/>
      <protection hidden="1"/>
    </xf>
    <xf numFmtId="0" fontId="0" fillId="3" borderId="9" xfId="0" applyFont="1" applyFill="1" applyBorder="1" applyAlignment="1" applyProtection="1">
      <alignment horizontal="left" vertical="center" wrapText="1"/>
      <protection hidden="1"/>
    </xf>
    <xf numFmtId="164" fontId="0" fillId="3" borderId="0" xfId="0" applyNumberFormat="1" applyFill="1" applyBorder="1" applyAlignment="1" applyProtection="1">
      <alignment horizontal="right" vertical="center" wrapText="1"/>
      <protection locked="0" hidden="1"/>
    </xf>
    <xf numFmtId="49" fontId="0" fillId="3" borderId="12" xfId="0" applyNumberFormat="1" applyFont="1" applyFill="1" applyBorder="1" applyAlignment="1" applyProtection="1">
      <alignment horizontal="left" vertical="center" wrapText="1"/>
      <protection hidden="1"/>
    </xf>
    <xf numFmtId="0" fontId="1" fillId="3" borderId="0" xfId="0" applyFont="1" applyFill="1" applyBorder="1" applyAlignment="1" applyProtection="1">
      <alignment horizontal="center" wrapText="1"/>
      <protection hidden="1"/>
    </xf>
    <xf numFmtId="49" fontId="1" fillId="3" borderId="0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10" xfId="0" applyFill="1" applyBorder="1" applyAlignment="1" applyProtection="1">
      <alignment horizontal="left"/>
      <protection locked="0" hidden="1"/>
    </xf>
    <xf numFmtId="0" fontId="0" fillId="2" borderId="10" xfId="0" applyFont="1" applyFill="1" applyBorder="1" applyAlignment="1" applyProtection="1">
      <alignment horizontal="left"/>
      <protection locked="0" hidden="1"/>
    </xf>
    <xf numFmtId="49" fontId="1" fillId="2" borderId="10" xfId="0" applyNumberFormat="1" applyFont="1" applyFill="1" applyBorder="1" applyAlignment="1" applyProtection="1">
      <alignment horizontal="center" vertical="center" wrapText="1"/>
      <protection hidden="1"/>
    </xf>
    <xf numFmtId="49" fontId="0" fillId="3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3" borderId="10" xfId="0" applyFont="1" applyFill="1" applyBorder="1" applyAlignment="1" applyProtection="1">
      <alignment horizontal="left" vertical="center" wrapText="1"/>
      <protection hidden="1"/>
    </xf>
    <xf numFmtId="49" fontId="0" fillId="3" borderId="11" xfId="0" applyNumberFormat="1" applyFont="1" applyFill="1" applyBorder="1" applyAlignment="1" applyProtection="1">
      <alignment horizontal="left" vertical="center" wrapText="1"/>
      <protection hidden="1"/>
    </xf>
    <xf numFmtId="0" fontId="1" fillId="3" borderId="10" xfId="0" applyFont="1" applyFill="1" applyBorder="1" applyAlignment="1" applyProtection="1">
      <alignment horizontal="center"/>
      <protection hidden="1"/>
    </xf>
    <xf numFmtId="165" fontId="3" fillId="2" borderId="1" xfId="0" applyNumberFormat="1" applyFont="1" applyFill="1" applyBorder="1" applyAlignment="1" applyProtection="1">
      <alignment horizontal="center" vertical="center"/>
      <protection hidden="1"/>
    </xf>
    <xf numFmtId="165" fontId="3" fillId="2" borderId="3" xfId="0" applyNumberFormat="1" applyFont="1" applyFill="1" applyBorder="1" applyAlignment="1" applyProtection="1">
      <alignment horizontal="center" vertical="center"/>
      <protection hidden="1"/>
    </xf>
  </cellXfs>
  <cellStyles count="2">
    <cellStyle name="Normal" xfId="0" builtinId="0"/>
    <cellStyle name="Porcentagem" xfId="1" builtinId="5"/>
  </cellStyles>
  <dxfs count="1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1</xdr:row>
      <xdr:rowOff>142875</xdr:rowOff>
    </xdr:from>
    <xdr:to>
      <xdr:col>2</xdr:col>
      <xdr:colOff>581025</xdr:colOff>
      <xdr:row>4</xdr:row>
      <xdr:rowOff>47625</xdr:rowOff>
    </xdr:to>
    <xdr:pic>
      <xdr:nvPicPr>
        <xdr:cNvPr id="3073" name="Picture 1" descr="Timbre Municípi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0" y="142875"/>
          <a:ext cx="466725" cy="59055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295275</xdr:colOff>
      <xdr:row>1</xdr:row>
      <xdr:rowOff>123825</xdr:rowOff>
    </xdr:from>
    <xdr:to>
      <xdr:col>7</xdr:col>
      <xdr:colOff>990349</xdr:colOff>
      <xdr:row>4</xdr:row>
      <xdr:rowOff>129142</xdr:rowOff>
    </xdr:to>
    <xdr:pic>
      <xdr:nvPicPr>
        <xdr:cNvPr id="4" name="Imagem 3" descr="http://www.ijui.rs.gov.br/file/images/e3acec10d88415ba5ce8a09e358ce29fa855e952d8055cedcec626a57c0246f9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123825"/>
          <a:ext cx="695074" cy="6911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58"/>
  <sheetViews>
    <sheetView showGridLines="0" tabSelected="1" topLeftCell="A22" zoomScale="85" zoomScaleNormal="85" zoomScaleSheetLayoutView="100" workbookViewId="0">
      <selection activeCell="G27" sqref="G27"/>
    </sheetView>
  </sheetViews>
  <sheetFormatPr defaultRowHeight="15"/>
  <cols>
    <col min="1" max="1" width="2.42578125" style="1" customWidth="1"/>
    <col min="2" max="2" width="3.140625" style="1" customWidth="1"/>
    <col min="3" max="3" width="20.140625" style="1" customWidth="1"/>
    <col min="4" max="4" width="10.140625" style="1" customWidth="1"/>
    <col min="5" max="5" width="46.7109375" style="1" customWidth="1"/>
    <col min="6" max="6" width="18.5703125" style="1" customWidth="1"/>
    <col min="7" max="7" width="15.140625" style="1" customWidth="1"/>
    <col min="8" max="8" width="15.85546875" style="1" customWidth="1"/>
    <col min="9" max="9" width="3.140625" style="1" customWidth="1"/>
    <col min="10" max="10" width="2.7109375" style="1" customWidth="1"/>
    <col min="11" max="16384" width="9.140625" style="1"/>
  </cols>
  <sheetData>
    <row r="2" spans="2:9" ht="18" customHeight="1">
      <c r="B2" s="2"/>
      <c r="C2" s="2"/>
      <c r="D2" s="3"/>
      <c r="E2" s="3"/>
      <c r="F2" s="3"/>
      <c r="G2" s="3"/>
      <c r="H2" s="3"/>
      <c r="I2" s="3"/>
    </row>
    <row r="3" spans="2:9" ht="18" customHeight="1">
      <c r="B3" s="2"/>
      <c r="C3" s="65" t="s">
        <v>23</v>
      </c>
      <c r="D3" s="65"/>
      <c r="E3" s="65"/>
      <c r="F3" s="65"/>
      <c r="G3" s="65"/>
      <c r="H3" s="65"/>
      <c r="I3" s="3"/>
    </row>
    <row r="4" spans="2:9" ht="18" customHeight="1">
      <c r="B4" s="2"/>
      <c r="C4" s="80" t="s">
        <v>5</v>
      </c>
      <c r="D4" s="80"/>
      <c r="E4" s="80"/>
      <c r="F4" s="80"/>
      <c r="G4" s="80"/>
      <c r="H4" s="80"/>
      <c r="I4" s="3"/>
    </row>
    <row r="5" spans="2:9" ht="18" customHeight="1">
      <c r="B5" s="2"/>
      <c r="C5" s="4"/>
      <c r="D5" s="4"/>
      <c r="E5" s="4"/>
      <c r="F5" s="4"/>
      <c r="G5" s="4"/>
      <c r="H5" s="4"/>
      <c r="I5" s="3"/>
    </row>
    <row r="6" spans="2:9" ht="18" customHeight="1">
      <c r="B6" s="2"/>
      <c r="C6" s="80" t="s">
        <v>34</v>
      </c>
      <c r="D6" s="80"/>
      <c r="E6" s="80"/>
      <c r="F6" s="80"/>
      <c r="G6" s="80"/>
      <c r="H6" s="80"/>
      <c r="I6" s="3"/>
    </row>
    <row r="7" spans="2:9" ht="18" customHeight="1">
      <c r="B7" s="2"/>
      <c r="C7" s="87" t="s">
        <v>6</v>
      </c>
      <c r="D7" s="87"/>
      <c r="E7" s="87"/>
      <c r="F7" s="87"/>
      <c r="G7" s="87"/>
      <c r="H7" s="87"/>
      <c r="I7" s="5"/>
    </row>
    <row r="8" spans="2:9" ht="18" customHeight="1">
      <c r="B8" s="2"/>
      <c r="C8" s="80" t="s">
        <v>7</v>
      </c>
      <c r="D8" s="80"/>
      <c r="E8" s="80"/>
      <c r="F8" s="80"/>
      <c r="G8" s="80"/>
      <c r="H8" s="80"/>
      <c r="I8" s="3"/>
    </row>
    <row r="9" spans="2:9" ht="18" customHeight="1">
      <c r="B9" s="2"/>
      <c r="C9" s="2"/>
      <c r="D9" s="6"/>
      <c r="E9" s="6"/>
      <c r="F9" s="7"/>
      <c r="G9" s="8"/>
      <c r="H9" s="9"/>
      <c r="I9" s="2"/>
    </row>
    <row r="10" spans="2:9" ht="18" customHeight="1">
      <c r="B10" s="2"/>
      <c r="C10" s="10" t="s">
        <v>17</v>
      </c>
      <c r="D10" s="89"/>
      <c r="E10" s="90"/>
      <c r="F10" s="90"/>
      <c r="G10" s="90"/>
      <c r="H10" s="90"/>
      <c r="I10" s="2"/>
    </row>
    <row r="11" spans="2:9" ht="18" customHeight="1">
      <c r="B11" s="2"/>
      <c r="C11" s="10" t="s">
        <v>18</v>
      </c>
      <c r="D11" s="89"/>
      <c r="E11" s="90"/>
      <c r="F11" s="90"/>
      <c r="G11" s="90"/>
      <c r="H11" s="90"/>
      <c r="I11" s="2"/>
    </row>
    <row r="12" spans="2:9" ht="18" customHeight="1">
      <c r="B12" s="2"/>
      <c r="C12" s="10" t="s">
        <v>35</v>
      </c>
      <c r="D12" s="77"/>
      <c r="E12" s="78"/>
      <c r="F12" s="78"/>
      <c r="G12" s="78"/>
      <c r="H12" s="79"/>
      <c r="I12" s="2"/>
    </row>
    <row r="13" spans="2:9" ht="18" customHeight="1">
      <c r="B13" s="2"/>
      <c r="C13" s="10" t="s">
        <v>36</v>
      </c>
      <c r="D13" s="77"/>
      <c r="E13" s="78"/>
      <c r="F13" s="78"/>
      <c r="G13" s="78"/>
      <c r="H13" s="79"/>
      <c r="I13" s="2"/>
    </row>
    <row r="14" spans="2:9" ht="18" customHeight="1">
      <c r="B14" s="2"/>
      <c r="C14" s="10" t="s">
        <v>37</v>
      </c>
      <c r="D14" s="73"/>
      <c r="E14" s="74"/>
      <c r="F14" s="74"/>
      <c r="G14" s="74"/>
      <c r="H14" s="75"/>
      <c r="I14" s="2"/>
    </row>
    <row r="15" spans="2:9" ht="18" customHeight="1">
      <c r="B15" s="2"/>
      <c r="C15" s="76" t="s">
        <v>38</v>
      </c>
      <c r="D15" s="76"/>
      <c r="E15" s="76"/>
      <c r="F15" s="76"/>
      <c r="G15" s="76"/>
      <c r="H15" s="76"/>
      <c r="I15" s="2"/>
    </row>
    <row r="16" spans="2:9" ht="18" customHeight="1">
      <c r="B16" s="2"/>
      <c r="C16" s="76" t="s">
        <v>39</v>
      </c>
      <c r="D16" s="76"/>
      <c r="E16" s="76"/>
      <c r="F16" s="76"/>
      <c r="G16" s="76"/>
      <c r="H16" s="76"/>
      <c r="I16" s="2"/>
    </row>
    <row r="17" spans="2:9" ht="18" customHeight="1">
      <c r="B17" s="2"/>
      <c r="C17" s="76" t="s">
        <v>42</v>
      </c>
      <c r="D17" s="76"/>
      <c r="E17" s="76"/>
      <c r="F17" s="76"/>
      <c r="G17" s="76"/>
      <c r="H17" s="76"/>
      <c r="I17" s="2"/>
    </row>
    <row r="18" spans="2:9" ht="18" customHeight="1">
      <c r="B18" s="2"/>
      <c r="C18" s="76"/>
      <c r="D18" s="76"/>
      <c r="E18" s="76"/>
      <c r="F18" s="76"/>
      <c r="G18" s="76"/>
      <c r="H18" s="76"/>
      <c r="I18" s="2"/>
    </row>
    <row r="19" spans="2:9" ht="18" customHeight="1">
      <c r="B19" s="2"/>
      <c r="C19" s="88" t="s">
        <v>8</v>
      </c>
      <c r="D19" s="88"/>
      <c r="E19" s="88"/>
      <c r="F19" s="88"/>
      <c r="G19" s="88"/>
      <c r="H19" s="88"/>
      <c r="I19" s="11"/>
    </row>
    <row r="20" spans="2:9" ht="18" customHeight="1">
      <c r="B20" s="2"/>
      <c r="C20" s="91" t="s">
        <v>9</v>
      </c>
      <c r="D20" s="91"/>
      <c r="E20" s="12" t="s">
        <v>11</v>
      </c>
      <c r="F20" s="13" t="s">
        <v>20</v>
      </c>
      <c r="G20" s="14" t="s">
        <v>19</v>
      </c>
      <c r="H20" s="15" t="s">
        <v>10</v>
      </c>
      <c r="I20" s="2"/>
    </row>
    <row r="21" spans="2:9" ht="18" customHeight="1">
      <c r="B21" s="2"/>
      <c r="C21" s="92" t="s">
        <v>0</v>
      </c>
      <c r="D21" s="92"/>
      <c r="E21" s="16" t="s">
        <v>12</v>
      </c>
      <c r="F21" s="17">
        <v>376.11</v>
      </c>
      <c r="G21" s="18"/>
      <c r="H21" s="19" t="e">
        <f t="shared" ref="H21:H33" si="0">G21/$G$37</f>
        <v>#DIV/0!</v>
      </c>
      <c r="I21" s="2"/>
    </row>
    <row r="22" spans="2:9" ht="18" customHeight="1">
      <c r="B22" s="2"/>
      <c r="C22" s="92"/>
      <c r="D22" s="92"/>
      <c r="E22" s="20" t="s">
        <v>13</v>
      </c>
      <c r="F22" s="17">
        <v>302.08</v>
      </c>
      <c r="G22" s="18"/>
      <c r="H22" s="19" t="e">
        <f t="shared" si="0"/>
        <v>#DIV/0!</v>
      </c>
      <c r="I22" s="2"/>
    </row>
    <row r="23" spans="2:9" ht="18" customHeight="1">
      <c r="B23" s="2"/>
      <c r="C23" s="92"/>
      <c r="D23" s="92"/>
      <c r="E23" s="54" t="s">
        <v>26</v>
      </c>
      <c r="F23" s="17">
        <v>22.76</v>
      </c>
      <c r="G23" s="18"/>
      <c r="H23" s="19" t="e">
        <f t="shared" si="0"/>
        <v>#DIV/0!</v>
      </c>
      <c r="I23" s="2"/>
    </row>
    <row r="24" spans="2:9" ht="18" customHeight="1">
      <c r="B24" s="2"/>
      <c r="C24" s="67" t="s">
        <v>25</v>
      </c>
      <c r="D24" s="68"/>
      <c r="E24" s="53" t="s">
        <v>27</v>
      </c>
      <c r="F24" s="22">
        <v>252.12</v>
      </c>
      <c r="G24" s="18"/>
      <c r="H24" s="19" t="e">
        <f t="shared" si="0"/>
        <v>#DIV/0!</v>
      </c>
      <c r="I24" s="2"/>
    </row>
    <row r="25" spans="2:9" ht="18" customHeight="1">
      <c r="B25" s="2"/>
      <c r="C25" s="69"/>
      <c r="D25" s="70"/>
      <c r="E25" s="54" t="s">
        <v>28</v>
      </c>
      <c r="F25" s="23">
        <v>133.6</v>
      </c>
      <c r="G25" s="18"/>
      <c r="H25" s="19" t="e">
        <f t="shared" si="0"/>
        <v>#DIV/0!</v>
      </c>
      <c r="I25" s="24"/>
    </row>
    <row r="26" spans="2:9" ht="18" customHeight="1">
      <c r="B26" s="2"/>
      <c r="C26" s="69"/>
      <c r="D26" s="70"/>
      <c r="E26" s="55" t="s">
        <v>29</v>
      </c>
      <c r="F26" s="25">
        <v>82.53</v>
      </c>
      <c r="G26" s="26"/>
      <c r="H26" s="19" t="e">
        <f t="shared" si="0"/>
        <v>#DIV/0!</v>
      </c>
      <c r="I26" s="3"/>
    </row>
    <row r="27" spans="2:9" ht="18" customHeight="1">
      <c r="B27" s="2"/>
      <c r="C27" s="69"/>
      <c r="D27" s="70"/>
      <c r="E27" s="54" t="s">
        <v>30</v>
      </c>
      <c r="F27" s="17">
        <v>20.73</v>
      </c>
      <c r="G27" s="18"/>
      <c r="H27" s="19" t="e">
        <f t="shared" si="0"/>
        <v>#DIV/0!</v>
      </c>
      <c r="I27" s="24"/>
    </row>
    <row r="28" spans="2:9" ht="18" customHeight="1">
      <c r="B28" s="2"/>
      <c r="C28" s="69"/>
      <c r="D28" s="70"/>
      <c r="E28" s="54" t="s">
        <v>31</v>
      </c>
      <c r="F28" s="60">
        <v>2469.663</v>
      </c>
      <c r="G28" s="27">
        <f>D14/2.7*2.322</f>
        <v>0</v>
      </c>
      <c r="H28" s="19" t="e">
        <f>G28/$G$37</f>
        <v>#DIV/0!</v>
      </c>
      <c r="I28" s="24"/>
    </row>
    <row r="29" spans="2:9" ht="18" customHeight="1">
      <c r="B29" s="2"/>
      <c r="C29" s="71"/>
      <c r="D29" s="72"/>
      <c r="E29" s="20" t="s">
        <v>1</v>
      </c>
      <c r="F29" s="17">
        <v>329.96</v>
      </c>
      <c r="G29" s="18"/>
      <c r="H29" s="19" t="e">
        <f t="shared" si="0"/>
        <v>#DIV/0!</v>
      </c>
      <c r="I29" s="24"/>
    </row>
    <row r="30" spans="2:9" ht="18" customHeight="1">
      <c r="B30" s="2"/>
      <c r="C30" s="81" t="s">
        <v>4</v>
      </c>
      <c r="D30" s="82"/>
      <c r="E30" s="53" t="s">
        <v>41</v>
      </c>
      <c r="F30" s="28">
        <v>8024</v>
      </c>
      <c r="G30" s="29"/>
      <c r="H30" s="30" t="e">
        <f t="shared" si="0"/>
        <v>#DIV/0!</v>
      </c>
      <c r="I30" s="24"/>
    </row>
    <row r="31" spans="2:9" ht="18" customHeight="1">
      <c r="B31" s="2"/>
      <c r="C31" s="83"/>
      <c r="D31" s="84"/>
      <c r="E31" s="53" t="s">
        <v>40</v>
      </c>
      <c r="F31" s="28">
        <v>102.6</v>
      </c>
      <c r="G31" s="29"/>
      <c r="H31" s="30" t="e">
        <f t="shared" si="0"/>
        <v>#DIV/0!</v>
      </c>
      <c r="I31" s="24"/>
    </row>
    <row r="32" spans="2:9" ht="18" customHeight="1">
      <c r="B32" s="2"/>
      <c r="C32" s="93" t="s">
        <v>2</v>
      </c>
      <c r="D32" s="93"/>
      <c r="E32" s="21" t="s">
        <v>2</v>
      </c>
      <c r="F32" s="28">
        <v>605.80999999999995</v>
      </c>
      <c r="G32" s="29"/>
      <c r="H32" s="19" t="e">
        <f t="shared" si="0"/>
        <v>#DIV/0!</v>
      </c>
      <c r="I32" s="24"/>
    </row>
    <row r="33" spans="2:11" ht="18" customHeight="1">
      <c r="B33" s="2"/>
      <c r="C33" s="94" t="s">
        <v>14</v>
      </c>
      <c r="D33" s="94"/>
      <c r="E33" s="31" t="s">
        <v>14</v>
      </c>
      <c r="F33" s="32">
        <v>1272.2</v>
      </c>
      <c r="G33" s="33"/>
      <c r="H33" s="34" t="e">
        <f t="shared" si="0"/>
        <v>#DIV/0!</v>
      </c>
      <c r="I33" s="24"/>
      <c r="K33" s="46"/>
    </row>
    <row r="34" spans="2:11" ht="18" customHeight="1">
      <c r="B34" s="24"/>
      <c r="C34" s="35"/>
      <c r="D34" s="35"/>
      <c r="E34" s="36"/>
      <c r="F34" s="37"/>
      <c r="G34" s="37"/>
      <c r="H34" s="38"/>
      <c r="I34" s="24"/>
    </row>
    <row r="35" spans="2:11" ht="18" customHeight="1">
      <c r="B35" s="2"/>
      <c r="C35" s="86" t="s">
        <v>15</v>
      </c>
      <c r="D35" s="86"/>
      <c r="E35" s="39" t="s">
        <v>16</v>
      </c>
      <c r="F35" s="40">
        <f>((SUM(F21:F33))/(1-0.0565)-SUM(F21:F33))</f>
        <v>838.01824006359311</v>
      </c>
      <c r="G35" s="40">
        <f>((SUM(G21:G33))/(1-0.0565)-SUM(G21:G33))</f>
        <v>0</v>
      </c>
      <c r="H35" s="41" t="e">
        <f>G35/$G$37</f>
        <v>#DIV/0!</v>
      </c>
      <c r="I35" s="24"/>
    </row>
    <row r="36" spans="2:11" ht="18" customHeight="1">
      <c r="B36" s="2"/>
      <c r="C36" s="35"/>
      <c r="D36" s="35"/>
      <c r="E36" s="36"/>
      <c r="F36" s="37"/>
      <c r="G36" s="37"/>
      <c r="H36" s="38"/>
      <c r="I36" s="24"/>
    </row>
    <row r="37" spans="2:11" ht="18" customHeight="1">
      <c r="B37" s="2"/>
      <c r="C37" s="95" t="s">
        <v>3</v>
      </c>
      <c r="D37" s="95"/>
      <c r="E37" s="95"/>
      <c r="F37" s="47">
        <f>SUM(F21:F35)</f>
        <v>14832.181240063594</v>
      </c>
      <c r="G37" s="47">
        <f>SUM(G21:G35)</f>
        <v>0</v>
      </c>
      <c r="H37" s="42" t="e">
        <f>SUM(H21:H35)</f>
        <v>#DIV/0!</v>
      </c>
      <c r="I37" s="24"/>
    </row>
    <row r="38" spans="2:11" ht="18" customHeight="1">
      <c r="B38" s="2"/>
      <c r="C38" s="52"/>
      <c r="D38" s="52"/>
      <c r="E38" s="52"/>
      <c r="F38" s="57"/>
      <c r="G38" s="57"/>
      <c r="H38" s="58"/>
      <c r="I38" s="24"/>
    </row>
    <row r="39" spans="2:11" ht="18" customHeight="1">
      <c r="B39" s="2"/>
      <c r="C39" s="52"/>
      <c r="D39" s="52"/>
      <c r="E39" s="52"/>
      <c r="F39" s="57"/>
      <c r="G39" s="57"/>
      <c r="H39" s="58"/>
      <c r="I39" s="24"/>
    </row>
    <row r="40" spans="2:11" ht="18" customHeight="1">
      <c r="B40" s="2"/>
      <c r="C40" s="2"/>
      <c r="D40" s="2"/>
      <c r="E40" s="2"/>
      <c r="F40" s="2"/>
      <c r="G40" s="2"/>
      <c r="H40" s="2"/>
      <c r="I40" s="24"/>
    </row>
    <row r="41" spans="2:11" ht="18" customHeight="1">
      <c r="B41" s="2"/>
      <c r="C41" s="61" t="s">
        <v>24</v>
      </c>
      <c r="D41" s="62"/>
      <c r="E41" s="63"/>
      <c r="F41" s="96">
        <f>IF(OR(D14&gt;2871.7,G21&gt;F21,G22&gt;F22,G23&gt;F23,G24&gt;F24,G25&gt;F25,G26&gt;F26,G27&gt;F27,G28&gt;F28,G29&gt;F29,G30&gt;F30,G31&gt;F31,G32&gt;F32,G33&gt;F33,G35&gt;F35,G37&gt;F37),("ERRO! VALOR UNITÁRIO MAIOR PO"),(G37))</f>
        <v>0</v>
      </c>
      <c r="G41" s="96"/>
      <c r="H41" s="97"/>
      <c r="I41" s="24"/>
    </row>
    <row r="42" spans="2:11" ht="18" customHeight="1">
      <c r="B42" s="2"/>
      <c r="C42" s="2"/>
      <c r="D42" s="6"/>
      <c r="E42" s="2"/>
      <c r="F42" s="2"/>
      <c r="G42" s="43"/>
      <c r="H42" s="44"/>
      <c r="I42" s="24"/>
    </row>
    <row r="43" spans="2:11" ht="18" customHeight="1">
      <c r="B43" s="2"/>
      <c r="C43" s="2"/>
      <c r="D43" s="6"/>
      <c r="E43" s="2"/>
      <c r="F43" s="2"/>
      <c r="G43" s="43"/>
      <c r="H43" s="44"/>
      <c r="I43" s="24"/>
    </row>
    <row r="44" spans="2:11" ht="18" customHeight="1">
      <c r="B44" s="2"/>
      <c r="C44" s="2"/>
      <c r="D44" s="6"/>
      <c r="E44" s="2"/>
      <c r="F44" s="2"/>
      <c r="G44" s="43"/>
      <c r="H44" s="44"/>
      <c r="I44" s="24"/>
    </row>
    <row r="45" spans="2:11" ht="18" customHeight="1">
      <c r="B45" s="2"/>
      <c r="C45" s="2"/>
      <c r="D45" s="2"/>
      <c r="E45" s="2"/>
      <c r="F45" s="49"/>
      <c r="G45" s="2"/>
      <c r="H45" s="44"/>
      <c r="I45" s="24"/>
    </row>
    <row r="46" spans="2:11" ht="18" customHeight="1">
      <c r="B46" s="2"/>
      <c r="C46" s="2"/>
      <c r="D46" s="6"/>
      <c r="E46" s="6"/>
      <c r="F46" s="2"/>
      <c r="G46" s="2"/>
      <c r="H46" s="2"/>
      <c r="I46" s="24"/>
    </row>
    <row r="47" spans="2:11" ht="18" customHeight="1">
      <c r="B47" s="2"/>
      <c r="C47" s="2"/>
      <c r="D47" s="24"/>
      <c r="E47" s="24"/>
      <c r="F47" s="85"/>
      <c r="G47" s="85"/>
      <c r="H47" s="85"/>
      <c r="I47" s="24"/>
    </row>
    <row r="48" spans="2:11" ht="18" customHeight="1">
      <c r="B48" s="2"/>
      <c r="C48" s="2"/>
      <c r="D48" s="48"/>
      <c r="E48" s="24"/>
      <c r="F48" s="24"/>
      <c r="G48" s="24"/>
      <c r="H48" s="24"/>
      <c r="I48" s="24"/>
    </row>
    <row r="49" spans="2:9" ht="18" customHeight="1">
      <c r="B49" s="2"/>
      <c r="C49" s="2"/>
      <c r="D49" s="48"/>
      <c r="E49" s="24"/>
      <c r="F49" s="24"/>
      <c r="G49" s="24"/>
      <c r="H49" s="24"/>
      <c r="I49" s="24"/>
    </row>
    <row r="50" spans="2:9" ht="18" customHeight="1">
      <c r="B50" s="2"/>
      <c r="C50" s="2"/>
      <c r="D50" s="48"/>
      <c r="E50" s="24"/>
      <c r="F50" s="24"/>
      <c r="G50" s="24"/>
      <c r="H50" s="24"/>
      <c r="I50" s="24"/>
    </row>
    <row r="51" spans="2:9" ht="18" customHeight="1">
      <c r="B51" s="2"/>
      <c r="C51" s="2"/>
      <c r="D51" s="51"/>
      <c r="E51" s="50"/>
      <c r="F51" s="2"/>
      <c r="G51" s="2"/>
      <c r="H51" s="2"/>
      <c r="I51" s="2"/>
    </row>
    <row r="52" spans="2:9" ht="18" customHeight="1">
      <c r="B52" s="2"/>
      <c r="C52" s="2"/>
      <c r="D52" s="2"/>
      <c r="E52" s="2"/>
      <c r="F52" s="2"/>
      <c r="G52" s="2"/>
      <c r="H52" s="2"/>
      <c r="I52" s="2"/>
    </row>
    <row r="53" spans="2:9" ht="18" customHeight="1">
      <c r="B53" s="2"/>
      <c r="C53" s="2"/>
      <c r="D53" s="2"/>
      <c r="E53" s="2"/>
      <c r="F53" s="2"/>
      <c r="G53" s="2"/>
      <c r="H53" s="2"/>
      <c r="I53" s="2"/>
    </row>
    <row r="54" spans="2:9" ht="18" customHeight="1">
      <c r="B54" s="2"/>
      <c r="C54" s="64" t="s">
        <v>21</v>
      </c>
      <c r="D54" s="64"/>
      <c r="E54" s="64"/>
      <c r="F54" s="64"/>
      <c r="G54" s="64"/>
      <c r="H54" s="64"/>
      <c r="I54" s="2"/>
    </row>
    <row r="55" spans="2:9" ht="18" customHeight="1">
      <c r="B55" s="2"/>
      <c r="C55" s="2"/>
      <c r="D55" s="2"/>
      <c r="E55" s="45" t="s">
        <v>22</v>
      </c>
      <c r="F55" s="66"/>
      <c r="G55" s="66"/>
      <c r="H55" s="66"/>
      <c r="I55" s="2"/>
    </row>
    <row r="56" spans="2:9" ht="18" customHeight="1">
      <c r="B56" s="2"/>
      <c r="C56" s="2"/>
      <c r="D56" s="2"/>
      <c r="E56" s="59" t="s">
        <v>33</v>
      </c>
      <c r="F56" s="66"/>
      <c r="G56" s="66"/>
      <c r="H56" s="66"/>
      <c r="I56" s="2"/>
    </row>
    <row r="57" spans="2:9" ht="18" customHeight="1">
      <c r="B57" s="2"/>
      <c r="C57" s="2"/>
      <c r="D57" s="2"/>
      <c r="E57" s="56" t="s">
        <v>32</v>
      </c>
      <c r="F57" s="66"/>
      <c r="G57" s="66"/>
      <c r="H57" s="66"/>
      <c r="I57" s="2"/>
    </row>
    <row r="58" spans="2:9">
      <c r="B58" s="2"/>
      <c r="C58" s="2"/>
      <c r="D58" s="2"/>
      <c r="E58" s="2"/>
      <c r="F58" s="2"/>
      <c r="G58" s="2"/>
      <c r="H58" s="2"/>
      <c r="I58" s="2"/>
    </row>
  </sheetData>
  <sheetProtection password="F4A6" sheet="1" objects="1" scenarios="1" selectLockedCells="1"/>
  <customSheetViews>
    <customSheetView guid="{F88BF407-FBFB-4C35-ACE1-B7FA7CF8D02B}" showPageBreaks="1" showGridLines="0" printArea="1" view="pageBreakPreview">
      <selection activeCell="G43" sqref="B1:G43"/>
      <pageMargins left="0.511811024" right="0.511811024" top="0.78740157499999996" bottom="0.78740157499999996" header="0.31496062000000002" footer="0.31496062000000002"/>
      <pageSetup scale="88" orientation="portrait" r:id="rId1"/>
    </customSheetView>
  </customSheetViews>
  <mergeCells count="29">
    <mergeCell ref="F57:H57"/>
    <mergeCell ref="F47:H47"/>
    <mergeCell ref="C35:D35"/>
    <mergeCell ref="C4:H4"/>
    <mergeCell ref="C7:H7"/>
    <mergeCell ref="C8:H8"/>
    <mergeCell ref="C19:H19"/>
    <mergeCell ref="D10:H10"/>
    <mergeCell ref="D11:H11"/>
    <mergeCell ref="C20:D20"/>
    <mergeCell ref="C21:D23"/>
    <mergeCell ref="C32:D32"/>
    <mergeCell ref="C33:D33"/>
    <mergeCell ref="C37:E37"/>
    <mergeCell ref="F41:H41"/>
    <mergeCell ref="F56:H56"/>
    <mergeCell ref="C41:E41"/>
    <mergeCell ref="C54:H54"/>
    <mergeCell ref="C3:H3"/>
    <mergeCell ref="F55:H55"/>
    <mergeCell ref="C24:D29"/>
    <mergeCell ref="D14:H14"/>
    <mergeCell ref="C16:H16"/>
    <mergeCell ref="D13:H13"/>
    <mergeCell ref="C6:H6"/>
    <mergeCell ref="C15:H15"/>
    <mergeCell ref="D12:H12"/>
    <mergeCell ref="C30:D31"/>
    <mergeCell ref="C17:H18"/>
  </mergeCells>
  <conditionalFormatting sqref="G21">
    <cfRule type="cellIs" dxfId="16" priority="28" operator="greaterThan">
      <formula>$F$21</formula>
    </cfRule>
  </conditionalFormatting>
  <conditionalFormatting sqref="G22">
    <cfRule type="cellIs" dxfId="15" priority="26" operator="greaterThan">
      <formula>$F$22</formula>
    </cfRule>
  </conditionalFormatting>
  <conditionalFormatting sqref="G23">
    <cfRule type="cellIs" dxfId="14" priority="25" operator="greaterThan">
      <formula>$F$23</formula>
    </cfRule>
  </conditionalFormatting>
  <conditionalFormatting sqref="G24">
    <cfRule type="cellIs" dxfId="13" priority="24" operator="greaterThan">
      <formula>$F$24</formula>
    </cfRule>
  </conditionalFormatting>
  <conditionalFormatting sqref="G25">
    <cfRule type="cellIs" dxfId="12" priority="23" operator="greaterThan">
      <formula>$F$25</formula>
    </cfRule>
  </conditionalFormatting>
  <conditionalFormatting sqref="G26">
    <cfRule type="cellIs" dxfId="11" priority="22" operator="greaterThan">
      <formula>$F$26</formula>
    </cfRule>
  </conditionalFormatting>
  <conditionalFormatting sqref="G27">
    <cfRule type="cellIs" dxfId="10" priority="21" operator="greaterThan">
      <formula>$F$27</formula>
    </cfRule>
  </conditionalFormatting>
  <conditionalFormatting sqref="G29">
    <cfRule type="cellIs" dxfId="9" priority="19" operator="greaterThan">
      <formula>$F$29</formula>
    </cfRule>
  </conditionalFormatting>
  <conditionalFormatting sqref="G32">
    <cfRule type="cellIs" dxfId="8" priority="17" operator="greaterThan">
      <formula>$F$32</formula>
    </cfRule>
  </conditionalFormatting>
  <conditionalFormatting sqref="G33">
    <cfRule type="cellIs" dxfId="7" priority="16" operator="greaterThan">
      <formula>$F$33</formula>
    </cfRule>
  </conditionalFormatting>
  <conditionalFormatting sqref="F41:H41">
    <cfRule type="cellIs" dxfId="6" priority="7" operator="greaterThan">
      <formula>$F$37</formula>
    </cfRule>
  </conditionalFormatting>
  <conditionalFormatting sqref="D14:H14">
    <cfRule type="cellIs" dxfId="5" priority="6" operator="greaterThan">
      <formula>2871.7</formula>
    </cfRule>
  </conditionalFormatting>
  <conditionalFormatting sqref="G28">
    <cfRule type="cellIs" dxfId="4" priority="5" operator="greaterThan">
      <formula>$F$28</formula>
    </cfRule>
  </conditionalFormatting>
  <conditionalFormatting sqref="G30">
    <cfRule type="cellIs" dxfId="3" priority="4" operator="greaterThan">
      <formula>$F$30</formula>
    </cfRule>
  </conditionalFormatting>
  <conditionalFormatting sqref="G31">
    <cfRule type="cellIs" dxfId="2" priority="3" operator="greaterThan">
      <formula>$F$31</formula>
    </cfRule>
  </conditionalFormatting>
  <conditionalFormatting sqref="G35">
    <cfRule type="cellIs" dxfId="1" priority="2" operator="greaterThan">
      <formula>$F$35</formula>
    </cfRule>
  </conditionalFormatting>
  <conditionalFormatting sqref="G37">
    <cfRule type="cellIs" dxfId="0" priority="1" operator="greaterThan">
      <formula>$F$37</formula>
    </cfRule>
  </conditionalFormatting>
  <pageMargins left="0.511811024" right="0.511811024" top="0.78740157499999996" bottom="0.78740157499999996" header="0.31496062000000002" footer="0.31496062000000002"/>
  <pageSetup scale="68" orientation="portrait" r:id="rId2"/>
  <headerFooter>
    <oddFooter>Página &amp;P de &amp;N</oddFooter>
  </headerFooter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PROPOSTA</vt:lpstr>
      <vt:lpstr>PROPOSTA!Area_de_impressao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2013-05-20T19:06:23Z</dcterms:modified>
</cp:coreProperties>
</file>