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u Drive\Eng_Anderson\Projetos\2023\SMEd\OBRAS EM ANDAMENTO\E_M_maria_barriquelo\COPAM_02\"/>
    </mc:Choice>
  </mc:AlternateContent>
  <xr:revisionPtr revIDLastSave="0" documentId="13_ncr:1_{EE966A9D-2668-4A0C-819E-29E3D9EBA34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RCAMENTO_LICITACAO" sheetId="2" r:id="rId1"/>
    <sheet name="CRONOGRAMA" sheetId="3" r:id="rId2"/>
    <sheet name="Planilha2" sheetId="4" r:id="rId3"/>
  </sheets>
  <definedNames>
    <definedName name="_xlnm.Print_Area" localSheetId="1">CRONOGRAMA!$A$1:$G$23</definedName>
    <definedName name="_xlnm.Print_Area" localSheetId="0">ORCAMENTO_LICITACAO!$A$1:$J$21</definedName>
  </definedNames>
  <calcPr calcId="191029"/>
</workbook>
</file>

<file path=xl/calcChain.xml><?xml version="1.0" encoding="utf-8"?>
<calcChain xmlns="http://schemas.openxmlformats.org/spreadsheetml/2006/main">
  <c r="D19" i="2" l="1"/>
  <c r="H14" i="3" l="1"/>
  <c r="H13" i="3"/>
  <c r="A14" i="3"/>
  <c r="A13" i="3"/>
  <c r="G19" i="2"/>
  <c r="A9" i="3" l="1"/>
  <c r="A8" i="3"/>
  <c r="A7" i="3"/>
  <c r="G18" i="2" l="1"/>
  <c r="G17" i="2"/>
  <c r="G20" i="2" s="1"/>
  <c r="I18" i="2"/>
  <c r="I19" i="2"/>
  <c r="I17" i="2"/>
  <c r="I13" i="2"/>
  <c r="G13" i="2"/>
  <c r="I20" i="2" l="1"/>
  <c r="J18" i="2"/>
  <c r="J19" i="2"/>
  <c r="I14" i="2"/>
  <c r="J13" i="2"/>
  <c r="J17" i="2"/>
  <c r="G14" i="2"/>
  <c r="J20" i="2" l="1"/>
  <c r="B14" i="3" s="1"/>
  <c r="I21" i="2"/>
  <c r="G21" i="2"/>
  <c r="J14" i="2"/>
  <c r="J21" i="2" l="1"/>
  <c r="B13" i="3"/>
  <c r="F13" i="3" s="1"/>
  <c r="D13" i="3" l="1"/>
  <c r="D14" i="3"/>
  <c r="F14" i="3"/>
  <c r="B15" i="3"/>
  <c r="C14" i="3" s="1"/>
  <c r="D15" i="3" l="1"/>
  <c r="E15" i="3" s="1"/>
  <c r="F15" i="3"/>
  <c r="C13" i="3"/>
  <c r="H15" i="3" l="1"/>
  <c r="C15" i="3"/>
</calcChain>
</file>

<file path=xl/sharedStrings.xml><?xml version="1.0" encoding="utf-8"?>
<sst xmlns="http://schemas.openxmlformats.org/spreadsheetml/2006/main" count="57" uniqueCount="47">
  <si>
    <t>Qtd.</t>
  </si>
  <si>
    <t>Un</t>
  </si>
  <si>
    <t xml:space="preserve"> 1. SERVIÇOS INICIAIS</t>
  </si>
  <si>
    <t xml:space="preserve">M2    </t>
  </si>
  <si>
    <t xml:space="preserve">    </t>
  </si>
  <si>
    <t>Total de SERVIÇOS INICIAIS</t>
  </si>
  <si>
    <t>TOTAL DO ORÇAMENTO</t>
  </si>
  <si>
    <t>Material valor unitário (R$)</t>
  </si>
  <si>
    <t>Mão-de-Obra valor unitário (R$)</t>
  </si>
  <si>
    <t>Total material (R$)</t>
  </si>
  <si>
    <t>Total mão-de-obra (R$)</t>
  </si>
  <si>
    <t>Item</t>
  </si>
  <si>
    <t>Descrição</t>
  </si>
  <si>
    <t>.1</t>
  </si>
  <si>
    <t>.2</t>
  </si>
  <si>
    <t>Referência</t>
  </si>
  <si>
    <t>SINAPI</t>
  </si>
  <si>
    <t>Total (R$)</t>
  </si>
  <si>
    <t>.3</t>
  </si>
  <si>
    <t>ITEM</t>
  </si>
  <si>
    <t xml:space="preserve">VALOR DOS  </t>
  </si>
  <si>
    <t>PESO</t>
  </si>
  <si>
    <t>EXECUTADO</t>
  </si>
  <si>
    <t>1ª Mês</t>
  </si>
  <si>
    <t>SERVIÇOS (R$)</t>
  </si>
  <si>
    <t>%</t>
  </si>
  <si>
    <t>SIMPL.%</t>
  </si>
  <si>
    <t xml:space="preserve"> %</t>
  </si>
  <si>
    <t>TOTAL</t>
  </si>
  <si>
    <t>ANDERSON CRISTIANO ROLIM</t>
  </si>
  <si>
    <t>ENGENHEIRA CIVIL</t>
  </si>
  <si>
    <t>CREA/RS: 201.123</t>
  </si>
  <si>
    <t xml:space="preserve">ORÇAMENTO VALIDO COM A DEVIDA ASSINATURA DO BDI E ENCARGOS SOCIAIS PELO CHEFE DO EXECUTIVO MUNICIPAL </t>
  </si>
  <si>
    <t xml:space="preserve"> 2. REFORMA DE BANHEIRO</t>
  </si>
  <si>
    <t xml:space="preserve">VASO </t>
  </si>
  <si>
    <t>31403 CARGA MANUAL E TRANSPORTE ENTULHO-CAMINHAO 10KM</t>
  </si>
  <si>
    <t>M3</t>
  </si>
  <si>
    <t xml:space="preserve">Total BANHEIROS </t>
  </si>
  <si>
    <r>
      <t xml:space="preserve">PROJETO: </t>
    </r>
    <r>
      <rPr>
        <sz val="9"/>
        <rFont val="Arial"/>
        <family val="2"/>
      </rPr>
      <t>E. M. F. MARIA BARRIQUELO</t>
    </r>
  </si>
  <si>
    <r>
      <t xml:space="preserve">LOCALIZAÇÃO: </t>
    </r>
    <r>
      <rPr>
        <sz val="9"/>
        <rFont val="Arial"/>
        <family val="2"/>
      </rPr>
      <t>Rua Ana Ukstin Garros, nº81, Bairro Glória, Ijuí-RS</t>
    </r>
  </si>
  <si>
    <t>2ª Mês</t>
  </si>
  <si>
    <r>
      <t xml:space="preserve">OBRA: </t>
    </r>
    <r>
      <rPr>
        <sz val="9"/>
        <rFont val="Arial"/>
        <family val="2"/>
      </rPr>
      <t>REFORMA EM BANHEIRO (contemplado, retirada de divisórias e confecção de divisórias em granito, além de portas em alumínio)</t>
    </r>
  </si>
  <si>
    <t xml:space="preserve"> 102253 DIVISORIA SANITÁRIA, TIPO CABINE, EM GRANITO CINZA POLIDO, ESP = 3CM, ASSENTADO COM ARGAMASSA COLANTE AC III-E, EXCLUSIVE FERRAGENS. AF_01/2021</t>
  </si>
  <si>
    <t xml:space="preserve"> 91338  PORTA DE ALUMÍNIO DE ABRIR COM LAMBRI, COM GUARNIÇÃO, FIXAÇÃO COM PARAFUSOS - FORNECIMENTO E INSTALAÇÃO. AF_12/2019
</t>
  </si>
  <si>
    <t>883116 RETIRADA DE DIVISÓRAS</t>
  </si>
  <si>
    <t>H</t>
  </si>
  <si>
    <t>BDI/ENCARGOS :  26,32% E ENCARGOS DE 83,34% (conforme orientação Chefe Executivo)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</si>
</sst>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R$&quot;#,##0.00_);[Red]\(&quot;R$&quot;#,##0.00\)"/>
  </numFmts>
  <fonts count="12" x14ac:knownFonts="1">
    <font>
      <sz val="10"/>
      <color indexed="8"/>
      <name val="Arial"/>
    </font>
    <font>
      <sz val="9"/>
      <color indexed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Verdana"/>
      <family val="2"/>
    </font>
    <font>
      <b/>
      <sz val="10"/>
      <name val="Arial"/>
      <family val="2"/>
    </font>
    <font>
      <b/>
      <sz val="9"/>
      <color rgb="FFFF0000"/>
      <name val="Arial"/>
      <family val="2"/>
    </font>
    <font>
      <sz val="10"/>
      <color rgb="FF000000"/>
      <name val="Arial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gray0625">
        <bgColor theme="0"/>
      </patternFill>
    </fill>
    <fill>
      <patternFill patternType="solid">
        <fgColor indexed="65"/>
        <bgColor indexed="64"/>
      </patternFill>
    </fill>
    <fill>
      <patternFill patternType="gray06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39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" fillId="0" borderId="0" xfId="0" applyFont="1" applyAlignment="1">
      <alignment horizontal="right" vertical="center"/>
    </xf>
    <xf numFmtId="0" fontId="5" fillId="0" borderId="0" xfId="0" applyFont="1"/>
    <xf numFmtId="0" fontId="4" fillId="2" borderId="2" xfId="0" applyFont="1" applyFill="1" applyBorder="1" applyAlignment="1">
      <alignment horizontal="right" vertical="center"/>
    </xf>
    <xf numFmtId="4" fontId="4" fillId="2" borderId="2" xfId="0" applyNumberFormat="1" applyFont="1" applyFill="1" applyBorder="1"/>
    <xf numFmtId="4" fontId="4" fillId="2" borderId="3" xfId="0" applyNumberFormat="1" applyFont="1" applyFill="1" applyBorder="1"/>
    <xf numFmtId="0" fontId="4" fillId="0" borderId="5" xfId="0" applyFont="1" applyBorder="1" applyAlignment="1" applyProtection="1">
      <alignment horizontal="center" vertical="center"/>
      <protection locked="0"/>
    </xf>
    <xf numFmtId="4" fontId="4" fillId="0" borderId="5" xfId="0" applyNumberFormat="1" applyFont="1" applyBorder="1" applyAlignment="1" applyProtection="1">
      <alignment horizontal="center" vertical="center"/>
      <protection locked="0"/>
    </xf>
    <xf numFmtId="4" fontId="4" fillId="0" borderId="6" xfId="0" applyNumberFormat="1" applyFont="1" applyBorder="1" applyAlignment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  <protection locked="0"/>
    </xf>
    <xf numFmtId="4" fontId="3" fillId="2" borderId="2" xfId="0" applyNumberFormat="1" applyFont="1" applyFill="1" applyBorder="1" applyAlignment="1" applyProtection="1">
      <alignment horizontal="center" vertical="center"/>
      <protection locked="0"/>
    </xf>
    <xf numFmtId="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 applyProtection="1">
      <alignment horizontal="left" vertical="top"/>
      <protection locked="0"/>
    </xf>
    <xf numFmtId="0" fontId="4" fillId="3" borderId="0" xfId="0" applyFont="1" applyFill="1" applyAlignment="1" applyProtection="1">
      <alignment horizontal="right" vertical="center"/>
      <protection locked="0"/>
    </xf>
    <xf numFmtId="4" fontId="3" fillId="3" borderId="0" xfId="0" applyNumberFormat="1" applyFont="1" applyFill="1" applyAlignment="1" applyProtection="1">
      <alignment horizontal="right" vertical="top"/>
      <protection locked="0"/>
    </xf>
    <xf numFmtId="4" fontId="3" fillId="3" borderId="8" xfId="0" applyNumberFormat="1" applyFont="1" applyFill="1" applyBorder="1" applyAlignment="1" applyProtection="1">
      <alignment horizontal="right" vertical="top"/>
      <protection locked="0"/>
    </xf>
    <xf numFmtId="0" fontId="4" fillId="0" borderId="5" xfId="0" applyFont="1" applyBorder="1" applyAlignment="1" applyProtection="1">
      <alignment horizontal="left" vertical="top" wrapText="1"/>
      <protection locked="0"/>
    </xf>
    <xf numFmtId="4" fontId="4" fillId="2" borderId="2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9" xfId="0" applyFont="1" applyBorder="1"/>
    <xf numFmtId="0" fontId="1" fillId="0" borderId="10" xfId="0" applyFont="1" applyBorder="1" applyAlignment="1">
      <alignment horizontal="right" vertical="center"/>
    </xf>
    <xf numFmtId="4" fontId="1" fillId="0" borderId="10" xfId="0" applyNumberFormat="1" applyFont="1" applyBorder="1"/>
    <xf numFmtId="0" fontId="1" fillId="0" borderId="7" xfId="0" applyFont="1" applyBorder="1"/>
    <xf numFmtId="4" fontId="1" fillId="0" borderId="8" xfId="0" applyNumberFormat="1" applyFont="1" applyBorder="1"/>
    <xf numFmtId="0" fontId="1" fillId="0" borderId="12" xfId="0" applyFont="1" applyBorder="1"/>
    <xf numFmtId="0" fontId="1" fillId="0" borderId="13" xfId="0" applyFont="1" applyBorder="1" applyAlignment="1">
      <alignment horizontal="right" vertical="center"/>
    </xf>
    <xf numFmtId="4" fontId="1" fillId="0" borderId="13" xfId="0" applyNumberFormat="1" applyFont="1" applyBorder="1" applyAlignment="1" applyProtection="1">
      <alignment horizontal="center" vertical="top"/>
      <protection locked="0"/>
    </xf>
    <xf numFmtId="4" fontId="1" fillId="0" borderId="13" xfId="0" applyNumberFormat="1" applyFont="1" applyBorder="1"/>
    <xf numFmtId="4" fontId="1" fillId="0" borderId="14" xfId="0" applyNumberFormat="1" applyFont="1" applyBorder="1"/>
    <xf numFmtId="0" fontId="4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3" borderId="0" xfId="0" applyFont="1" applyFill="1" applyAlignment="1" applyProtection="1">
      <alignment horizontal="center" vertical="center"/>
      <protection locked="0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right" vertical="center"/>
      <protection locked="0"/>
    </xf>
    <xf numFmtId="4" fontId="3" fillId="2" borderId="16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7" xfId="0" applyNumberFormat="1" applyFont="1" applyFill="1" applyBorder="1" applyAlignment="1" applyProtection="1">
      <alignment horizontal="center" vertical="center"/>
      <protection locked="0"/>
    </xf>
    <xf numFmtId="4" fontId="1" fillId="0" borderId="11" xfId="0" applyNumberFormat="1" applyFont="1" applyBorder="1"/>
    <xf numFmtId="4" fontId="1" fillId="0" borderId="8" xfId="0" applyNumberFormat="1" applyFont="1" applyBorder="1" applyAlignment="1" applyProtection="1">
      <alignment horizontal="center" vertical="top"/>
      <protection locked="0"/>
    </xf>
    <xf numFmtId="0" fontId="3" fillId="3" borderId="0" xfId="0" applyFont="1" applyFill="1" applyAlignment="1" applyProtection="1">
      <alignment horizontal="left" vertical="top" wrapText="1"/>
      <protection locked="0"/>
    </xf>
    <xf numFmtId="0" fontId="1" fillId="0" borderId="10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3" fillId="2" borderId="16" xfId="0" applyFont="1" applyFill="1" applyBorder="1" applyAlignment="1" applyProtection="1">
      <alignment horizontal="center" vertical="top" wrapText="1"/>
      <protection locked="0"/>
    </xf>
    <xf numFmtId="2" fontId="6" fillId="3" borderId="9" xfId="1" applyNumberFormat="1" applyFont="1" applyFill="1" applyBorder="1"/>
    <xf numFmtId="2" fontId="6" fillId="3" borderId="10" xfId="1" applyNumberFormat="1" applyFont="1" applyFill="1" applyBorder="1"/>
    <xf numFmtId="2" fontId="6" fillId="3" borderId="10" xfId="1" applyNumberFormat="1" applyFont="1" applyFill="1" applyBorder="1" applyAlignment="1">
      <alignment horizontal="center"/>
    </xf>
    <xf numFmtId="0" fontId="7" fillId="0" borderId="0" xfId="0" applyFont="1"/>
    <xf numFmtId="2" fontId="6" fillId="3" borderId="7" xfId="1" applyNumberFormat="1" applyFont="1" applyFill="1" applyBorder="1"/>
    <xf numFmtId="0" fontId="7" fillId="2" borderId="0" xfId="0" applyFont="1" applyFill="1"/>
    <xf numFmtId="2" fontId="8" fillId="3" borderId="7" xfId="1" applyNumberFormat="1" applyFont="1" applyFill="1" applyBorder="1"/>
    <xf numFmtId="2" fontId="9" fillId="2" borderId="5" xfId="1" applyNumberFormat="1" applyFont="1" applyFill="1" applyBorder="1" applyAlignment="1">
      <alignment horizontal="center"/>
    </xf>
    <xf numFmtId="2" fontId="9" fillId="2" borderId="5" xfId="1" applyNumberFormat="1" applyFont="1" applyFill="1" applyBorder="1" applyAlignment="1" applyProtection="1">
      <alignment horizontal="center"/>
      <protection locked="0"/>
    </xf>
    <xf numFmtId="2" fontId="9" fillId="2" borderId="6" xfId="1" applyNumberFormat="1" applyFont="1" applyFill="1" applyBorder="1" applyAlignment="1" applyProtection="1">
      <alignment horizontal="center"/>
      <protection locked="0"/>
    </xf>
    <xf numFmtId="2" fontId="6" fillId="2" borderId="5" xfId="1" applyNumberFormat="1" applyFont="1" applyFill="1" applyBorder="1" applyAlignment="1">
      <alignment horizontal="center"/>
    </xf>
    <xf numFmtId="2" fontId="6" fillId="2" borderId="6" xfId="1" applyNumberFormat="1" applyFont="1" applyFill="1" applyBorder="1" applyAlignment="1">
      <alignment horizontal="center"/>
    </xf>
    <xf numFmtId="2" fontId="6" fillId="3" borderId="4" xfId="1" applyNumberFormat="1" applyFont="1" applyFill="1" applyBorder="1" applyAlignment="1">
      <alignment vertical="center"/>
    </xf>
    <xf numFmtId="4" fontId="6" fillId="3" borderId="5" xfId="1" applyNumberFormat="1" applyFont="1" applyFill="1" applyBorder="1" applyAlignment="1">
      <alignment horizontal="center" vertical="center"/>
    </xf>
    <xf numFmtId="10" fontId="6" fillId="3" borderId="5" xfId="1" applyNumberFormat="1" applyFont="1" applyFill="1" applyBorder="1" applyAlignment="1">
      <alignment horizontal="center" vertical="center"/>
    </xf>
    <xf numFmtId="4" fontId="6" fillId="4" borderId="5" xfId="1" applyNumberFormat="1" applyFont="1" applyFill="1" applyBorder="1" applyAlignment="1" applyProtection="1">
      <alignment horizontal="center" vertical="center"/>
      <protection locked="0"/>
    </xf>
    <xf numFmtId="164" fontId="6" fillId="4" borderId="5" xfId="1" applyNumberFormat="1" applyFont="1" applyFill="1" applyBorder="1" applyAlignment="1">
      <alignment horizontal="center" vertical="center"/>
    </xf>
    <xf numFmtId="10" fontId="6" fillId="3" borderId="6" xfId="1" applyNumberFormat="1" applyFont="1" applyFill="1" applyBorder="1" applyAlignment="1">
      <alignment horizontal="center" vertical="center"/>
    </xf>
    <xf numFmtId="10" fontId="7" fillId="2" borderId="0" xfId="0" applyNumberFormat="1" applyFont="1" applyFill="1"/>
    <xf numFmtId="2" fontId="9" fillId="0" borderId="4" xfId="1" applyNumberFormat="1" applyFont="1" applyBorder="1"/>
    <xf numFmtId="165" fontId="9" fillId="5" borderId="5" xfId="1" applyNumberFormat="1" applyFont="1" applyFill="1" applyBorder="1" applyAlignment="1">
      <alignment horizontal="center"/>
    </xf>
    <xf numFmtId="10" fontId="9" fillId="0" borderId="5" xfId="1" applyNumberFormat="1" applyFont="1" applyBorder="1" applyAlignment="1">
      <alignment horizontal="center"/>
    </xf>
    <xf numFmtId="4" fontId="9" fillId="6" borderId="5" xfId="1" applyNumberFormat="1" applyFont="1" applyFill="1" applyBorder="1" applyAlignment="1">
      <alignment horizontal="center"/>
    </xf>
    <xf numFmtId="10" fontId="6" fillId="5" borderId="5" xfId="1" applyNumberFormat="1" applyFont="1" applyFill="1" applyBorder="1" applyAlignment="1">
      <alignment horizontal="center"/>
    </xf>
    <xf numFmtId="164" fontId="9" fillId="6" borderId="5" xfId="1" applyNumberFormat="1" applyFont="1" applyFill="1" applyBorder="1" applyAlignment="1">
      <alignment horizontal="center"/>
    </xf>
    <xf numFmtId="10" fontId="6" fillId="5" borderId="6" xfId="1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left"/>
    </xf>
    <xf numFmtId="0" fontId="8" fillId="0" borderId="7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2" fontId="6" fillId="0" borderId="13" xfId="1" applyNumberFormat="1" applyFont="1" applyBorder="1"/>
    <xf numFmtId="2" fontId="6" fillId="0" borderId="13" xfId="1" applyNumberFormat="1" applyFont="1" applyBorder="1" applyAlignment="1">
      <alignment horizontal="center"/>
    </xf>
    <xf numFmtId="0" fontId="8" fillId="2" borderId="0" xfId="0" applyFont="1" applyFill="1" applyAlignment="1">
      <alignment horizontal="left"/>
    </xf>
    <xf numFmtId="2" fontId="6" fillId="2" borderId="0" xfId="1" applyNumberFormat="1" applyFont="1" applyFill="1"/>
    <xf numFmtId="2" fontId="6" fillId="2" borderId="0" xfId="1" applyNumberFormat="1" applyFont="1" applyFill="1" applyAlignment="1">
      <alignment horizontal="center"/>
    </xf>
    <xf numFmtId="0" fontId="7" fillId="2" borderId="0" xfId="0" applyFont="1" applyFill="1" applyAlignment="1" applyProtection="1">
      <alignment vertical="top"/>
      <protection locked="0"/>
    </xf>
    <xf numFmtId="0" fontId="7" fillId="0" borderId="0" xfId="0" applyFont="1" applyAlignment="1" applyProtection="1">
      <alignment vertical="top"/>
      <protection locked="0"/>
    </xf>
    <xf numFmtId="0" fontId="0" fillId="2" borderId="0" xfId="0" applyFill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4" fontId="3" fillId="2" borderId="16" xfId="0" applyNumberFormat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0" borderId="12" xfId="0" applyFont="1" applyBorder="1"/>
    <xf numFmtId="0" fontId="4" fillId="0" borderId="13" xfId="0" applyFont="1" applyBorder="1" applyAlignment="1">
      <alignment horizontal="center" vertical="center"/>
    </xf>
    <xf numFmtId="0" fontId="4" fillId="0" borderId="13" xfId="0" applyFont="1" applyBorder="1" applyAlignment="1" applyProtection="1">
      <alignment horizontal="left" vertical="top" wrapText="1"/>
      <protection locked="0"/>
    </xf>
    <xf numFmtId="4" fontId="4" fillId="0" borderId="13" xfId="0" applyNumberFormat="1" applyFont="1" applyBorder="1" applyAlignment="1" applyProtection="1">
      <alignment horizontal="left" vertical="top"/>
      <protection locked="0"/>
    </xf>
    <xf numFmtId="0" fontId="4" fillId="0" borderId="13" xfId="0" applyFont="1" applyBorder="1" applyAlignment="1">
      <alignment horizontal="right" vertical="center"/>
    </xf>
    <xf numFmtId="2" fontId="6" fillId="3" borderId="11" xfId="1" applyNumberFormat="1" applyFont="1" applyFill="1" applyBorder="1"/>
    <xf numFmtId="2" fontId="6" fillId="3" borderId="0" xfId="1" applyNumberFormat="1" applyFont="1" applyFill="1"/>
    <xf numFmtId="2" fontId="6" fillId="3" borderId="0" xfId="1" applyNumberFormat="1" applyFont="1" applyFill="1" applyAlignment="1">
      <alignment horizontal="center"/>
    </xf>
    <xf numFmtId="2" fontId="6" fillId="3" borderId="8" xfId="1" applyNumberFormat="1" applyFont="1" applyFill="1" applyBorder="1"/>
    <xf numFmtId="2" fontId="6" fillId="0" borderId="0" xfId="1" applyNumberFormat="1" applyFont="1"/>
    <xf numFmtId="2" fontId="9" fillId="0" borderId="0" xfId="1" applyNumberFormat="1" applyFont="1" applyAlignment="1">
      <alignment horizontal="center"/>
    </xf>
    <xf numFmtId="2" fontId="9" fillId="0" borderId="0" xfId="1" applyNumberFormat="1" applyFont="1"/>
    <xf numFmtId="2" fontId="6" fillId="0" borderId="0" xfId="1" applyNumberFormat="1" applyFont="1" applyAlignment="1">
      <alignment horizontal="center"/>
    </xf>
    <xf numFmtId="2" fontId="9" fillId="3" borderId="8" xfId="1" applyNumberFormat="1" applyFont="1" applyFill="1" applyBorder="1"/>
    <xf numFmtId="4" fontId="6" fillId="0" borderId="0" xfId="1" applyNumberFormat="1" applyFont="1"/>
    <xf numFmtId="2" fontId="6" fillId="3" borderId="14" xfId="1" applyNumberFormat="1" applyFont="1" applyFill="1" applyBorder="1"/>
    <xf numFmtId="2" fontId="10" fillId="7" borderId="0" xfId="0" applyNumberFormat="1" applyFont="1" applyFill="1" applyAlignment="1">
      <alignment horizontal="left"/>
    </xf>
    <xf numFmtId="0" fontId="10" fillId="7" borderId="0" xfId="0" applyFont="1" applyFill="1" applyAlignment="1">
      <alignment horizontal="left" wrapText="1"/>
    </xf>
    <xf numFmtId="0" fontId="3" fillId="2" borderId="18" xfId="0" applyFont="1" applyFill="1" applyBorder="1"/>
    <xf numFmtId="0" fontId="4" fillId="2" borderId="19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vertical="top" wrapText="1"/>
    </xf>
    <xf numFmtId="4" fontId="4" fillId="2" borderId="19" xfId="0" applyNumberFormat="1" applyFont="1" applyFill="1" applyBorder="1"/>
    <xf numFmtId="0" fontId="4" fillId="2" borderId="19" xfId="0" applyFont="1" applyFill="1" applyBorder="1" applyAlignment="1" applyProtection="1">
      <alignment horizontal="right" vertical="center"/>
      <protection locked="0"/>
    </xf>
    <xf numFmtId="4" fontId="3" fillId="2" borderId="19" xfId="0" applyNumberFormat="1" applyFont="1" applyFill="1" applyBorder="1" applyAlignment="1" applyProtection="1">
      <alignment horizontal="right" vertical="top"/>
      <protection locked="0"/>
    </xf>
    <xf numFmtId="4" fontId="3" fillId="2" borderId="19" xfId="0" applyNumberFormat="1" applyFont="1" applyFill="1" applyBorder="1" applyAlignment="1" applyProtection="1">
      <alignment horizontal="center" vertical="top"/>
      <protection locked="0"/>
    </xf>
    <xf numFmtId="4" fontId="3" fillId="2" borderId="20" xfId="0" applyNumberFormat="1" applyFont="1" applyFill="1" applyBorder="1" applyAlignment="1" applyProtection="1">
      <alignment horizontal="center" vertical="top"/>
      <protection locked="0"/>
    </xf>
    <xf numFmtId="4" fontId="4" fillId="3" borderId="5" xfId="0" applyNumberFormat="1" applyFont="1" applyFill="1" applyBorder="1" applyAlignment="1" applyProtection="1">
      <alignment horizontal="center" vertical="center"/>
      <protection locked="0"/>
    </xf>
    <xf numFmtId="4" fontId="4" fillId="3" borderId="5" xfId="0" applyNumberFormat="1" applyFont="1" applyFill="1" applyBorder="1" applyAlignment="1">
      <alignment horizontal="center" vertical="center"/>
    </xf>
    <xf numFmtId="4" fontId="11" fillId="3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left" vertical="top"/>
      <protection locked="0"/>
    </xf>
    <xf numFmtId="0" fontId="3" fillId="2" borderId="2" xfId="0" applyFont="1" applyFill="1" applyBorder="1" applyAlignment="1" applyProtection="1">
      <alignment horizontal="left" vertical="top"/>
      <protection locked="0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3" fillId="0" borderId="7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7" borderId="0" xfId="0" applyNumberFormat="1" applyFont="1" applyFill="1" applyAlignment="1">
      <alignment horizontal="left" wrapText="1"/>
    </xf>
    <xf numFmtId="4" fontId="3" fillId="7" borderId="8" xfId="0" applyNumberFormat="1" applyFont="1" applyFill="1" applyBorder="1" applyAlignment="1">
      <alignment horizontal="left" wrapText="1"/>
    </xf>
    <xf numFmtId="4" fontId="3" fillId="7" borderId="13" xfId="0" applyNumberFormat="1" applyFont="1" applyFill="1" applyBorder="1" applyAlignment="1">
      <alignment horizontal="left" wrapText="1"/>
    </xf>
    <xf numFmtId="4" fontId="3" fillId="7" borderId="14" xfId="0" applyNumberFormat="1" applyFont="1" applyFill="1" applyBorder="1" applyAlignment="1">
      <alignment horizontal="left" wrapText="1"/>
    </xf>
    <xf numFmtId="2" fontId="9" fillId="2" borderId="4" xfId="1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/>
    </xf>
    <xf numFmtId="0" fontId="8" fillId="3" borderId="8" xfId="0" applyFont="1" applyFill="1" applyBorder="1" applyAlignment="1">
      <alignment horizontal="center"/>
    </xf>
    <xf numFmtId="2" fontId="6" fillId="3" borderId="7" xfId="1" applyNumberFormat="1" applyFont="1" applyFill="1" applyBorder="1" applyAlignment="1">
      <alignment horizontal="left" vertical="center" wrapText="1"/>
    </xf>
    <xf numFmtId="2" fontId="6" fillId="3" borderId="0" xfId="1" applyNumberFormat="1" applyFont="1" applyFill="1" applyAlignment="1">
      <alignment horizontal="left" vertical="center" wrapText="1"/>
    </xf>
    <xf numFmtId="2" fontId="6" fillId="3" borderId="8" xfId="1" applyNumberFormat="1" applyFont="1" applyFill="1" applyBorder="1" applyAlignment="1">
      <alignment horizontal="left" vertical="center" wrapText="1"/>
    </xf>
    <xf numFmtId="2" fontId="8" fillId="3" borderId="7" xfId="1" applyNumberFormat="1" applyFont="1" applyFill="1" applyBorder="1" applyAlignment="1">
      <alignment horizontal="left" vertical="center" wrapText="1"/>
    </xf>
    <xf numFmtId="2" fontId="8" fillId="3" borderId="0" xfId="1" applyNumberFormat="1" applyFont="1" applyFill="1" applyAlignment="1">
      <alignment horizontal="left" vertical="center" wrapText="1"/>
    </xf>
  </cellXfs>
  <cellStyles count="2">
    <cellStyle name="Normal" xfId="0" builtinId="0"/>
    <cellStyle name="Normal_Plan1" xfId="1" xr:uid="{CAE746B8-8987-4D22-B01B-22F96649AC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9</xdr:col>
      <xdr:colOff>676275</xdr:colOff>
      <xdr:row>4</xdr:row>
      <xdr:rowOff>142875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951EB8D2-112F-67F2-C296-6FAC6F07E5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98679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0</xdr:row>
      <xdr:rowOff>76199</xdr:rowOff>
    </xdr:from>
    <xdr:to>
      <xdr:col>4</xdr:col>
      <xdr:colOff>742949</xdr:colOff>
      <xdr:row>6</xdr:row>
      <xdr:rowOff>29841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79D3C043-B571-4231-A122-19807F34A8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49" y="76199"/>
          <a:ext cx="6238875" cy="9251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tabSelected="1" zoomScaleNormal="100" workbookViewId="0">
      <selection activeCell="M19" sqref="M19"/>
    </sheetView>
  </sheetViews>
  <sheetFormatPr defaultRowHeight="12" x14ac:dyDescent="0.2"/>
  <cols>
    <col min="1" max="1" width="9.140625" style="1"/>
    <col min="2" max="2" width="10" style="33" customWidth="1"/>
    <col min="3" max="3" width="54.5703125" style="45" bestFit="1" customWidth="1"/>
    <col min="4" max="4" width="7" style="2" bestFit="1" customWidth="1"/>
    <col min="5" max="5" width="5.28515625" style="3" customWidth="1"/>
    <col min="6" max="6" width="14" style="2" customWidth="1"/>
    <col min="7" max="7" width="12.5703125" style="2" customWidth="1"/>
    <col min="8" max="8" width="13.42578125" style="2" customWidth="1"/>
    <col min="9" max="9" width="11.85546875" style="2" customWidth="1"/>
    <col min="10" max="10" width="13.42578125" style="2" customWidth="1"/>
    <col min="11" max="11" width="9.85546875" style="1" bestFit="1" customWidth="1"/>
    <col min="12" max="16384" width="9.140625" style="1"/>
  </cols>
  <sheetData>
    <row r="1" spans="1:11" x14ac:dyDescent="0.2">
      <c r="A1" s="21"/>
      <c r="B1" s="32"/>
      <c r="C1" s="44"/>
      <c r="D1" s="23"/>
      <c r="E1" s="22"/>
      <c r="F1" s="23"/>
      <c r="G1" s="23"/>
      <c r="H1" s="23"/>
      <c r="I1" s="23"/>
      <c r="J1" s="41"/>
    </row>
    <row r="2" spans="1:11" x14ac:dyDescent="0.2">
      <c r="A2" s="24"/>
      <c r="J2" s="25"/>
    </row>
    <row r="3" spans="1:11" x14ac:dyDescent="0.2">
      <c r="A3" s="24"/>
      <c r="J3" s="25"/>
    </row>
    <row r="4" spans="1:11" x14ac:dyDescent="0.2">
      <c r="A4" s="24"/>
      <c r="J4" s="25"/>
    </row>
    <row r="5" spans="1:11" x14ac:dyDescent="0.2">
      <c r="A5" s="24"/>
      <c r="J5" s="25"/>
    </row>
    <row r="6" spans="1:11" x14ac:dyDescent="0.2">
      <c r="A6" s="24"/>
      <c r="J6" s="42"/>
    </row>
    <row r="7" spans="1:11" s="4" customFormat="1" ht="29.25" customHeight="1" x14ac:dyDescent="0.2">
      <c r="A7" s="121" t="s">
        <v>38</v>
      </c>
      <c r="B7" s="122"/>
      <c r="C7" s="122"/>
      <c r="D7" s="123" t="s">
        <v>39</v>
      </c>
      <c r="E7" s="123"/>
      <c r="F7" s="123"/>
      <c r="G7" s="123"/>
      <c r="H7" s="123"/>
      <c r="I7" s="123"/>
      <c r="J7" s="124"/>
    </row>
    <row r="8" spans="1:11" s="4" customFormat="1" ht="25.5" customHeight="1" x14ac:dyDescent="0.2">
      <c r="A8" s="125" t="s">
        <v>41</v>
      </c>
      <c r="B8" s="126"/>
      <c r="C8" s="126"/>
      <c r="D8" s="126"/>
      <c r="E8" s="126"/>
      <c r="F8" s="127" t="s">
        <v>46</v>
      </c>
      <c r="G8" s="127"/>
      <c r="H8" s="127"/>
      <c r="I8" s="127"/>
      <c r="J8" s="128"/>
      <c r="K8" s="104"/>
    </row>
    <row r="9" spans="1:11" s="4" customFormat="1" ht="27" customHeight="1" thickBot="1" x14ac:dyDescent="0.25">
      <c r="A9" s="88"/>
      <c r="B9" s="89"/>
      <c r="C9" s="90"/>
      <c r="D9" s="91"/>
      <c r="E9" s="92"/>
      <c r="F9" s="129" t="s">
        <v>32</v>
      </c>
      <c r="G9" s="129"/>
      <c r="H9" s="129"/>
      <c r="I9" s="129"/>
      <c r="J9" s="130"/>
      <c r="K9" s="105"/>
    </row>
    <row r="10" spans="1:11" ht="12.75" thickBot="1" x14ac:dyDescent="0.25">
      <c r="A10" s="26"/>
      <c r="B10" s="34"/>
      <c r="C10" s="46"/>
      <c r="D10" s="29"/>
      <c r="E10" s="27"/>
      <c r="F10" s="28"/>
      <c r="G10" s="28"/>
      <c r="H10" s="29"/>
      <c r="I10" s="29"/>
      <c r="J10" s="30"/>
    </row>
    <row r="11" spans="1:11" ht="36" x14ac:dyDescent="0.2">
      <c r="A11" s="36" t="s">
        <v>11</v>
      </c>
      <c r="B11" s="37" t="s">
        <v>15</v>
      </c>
      <c r="C11" s="47" t="s">
        <v>12</v>
      </c>
      <c r="D11" s="86" t="s">
        <v>0</v>
      </c>
      <c r="E11" s="38" t="s">
        <v>1</v>
      </c>
      <c r="F11" s="39" t="s">
        <v>7</v>
      </c>
      <c r="G11" s="39" t="s">
        <v>9</v>
      </c>
      <c r="H11" s="39" t="s">
        <v>8</v>
      </c>
      <c r="I11" s="39" t="s">
        <v>10</v>
      </c>
      <c r="J11" s="40" t="s">
        <v>17</v>
      </c>
    </row>
    <row r="12" spans="1:11" x14ac:dyDescent="0.2">
      <c r="A12" s="117" t="s">
        <v>2</v>
      </c>
      <c r="B12" s="118"/>
      <c r="C12" s="118"/>
      <c r="D12" s="6"/>
      <c r="E12" s="5"/>
      <c r="F12" s="6"/>
      <c r="G12" s="6"/>
      <c r="H12" s="6"/>
      <c r="I12" s="6"/>
      <c r="J12" s="7"/>
    </row>
    <row r="13" spans="1:11" ht="24" x14ac:dyDescent="0.2">
      <c r="A13" s="31" t="s">
        <v>13</v>
      </c>
      <c r="B13" s="20" t="s">
        <v>16</v>
      </c>
      <c r="C13" s="18" t="s">
        <v>35</v>
      </c>
      <c r="D13" s="9">
        <v>2.65</v>
      </c>
      <c r="E13" s="8" t="s">
        <v>36</v>
      </c>
      <c r="F13" s="9">
        <v>71.5</v>
      </c>
      <c r="G13" s="9">
        <f>D13*F13</f>
        <v>189.47499999999999</v>
      </c>
      <c r="H13" s="9">
        <v>23.93</v>
      </c>
      <c r="I13" s="9">
        <f>H13*D13</f>
        <v>63.414499999999997</v>
      </c>
      <c r="J13" s="10">
        <f>I13+G13</f>
        <v>252.8895</v>
      </c>
    </row>
    <row r="14" spans="1:11" x14ac:dyDescent="0.2">
      <c r="A14" s="117" t="s">
        <v>5</v>
      </c>
      <c r="B14" s="118"/>
      <c r="C14" s="118"/>
      <c r="D14" s="19"/>
      <c r="E14" s="11" t="s">
        <v>4</v>
      </c>
      <c r="F14" s="12"/>
      <c r="G14" s="12">
        <f>SUM(G13:G13)</f>
        <v>189.47499999999999</v>
      </c>
      <c r="H14" s="12"/>
      <c r="I14" s="12">
        <f>SUM(I13:I13)</f>
        <v>63.414499999999997</v>
      </c>
      <c r="J14" s="13">
        <f>I14+G14</f>
        <v>252.8895</v>
      </c>
    </row>
    <row r="15" spans="1:11" x14ac:dyDescent="0.2">
      <c r="A15" s="14"/>
      <c r="B15" s="35"/>
      <c r="C15" s="43"/>
      <c r="D15" s="87"/>
      <c r="E15" s="15"/>
      <c r="F15" s="16"/>
      <c r="G15" s="16"/>
      <c r="H15" s="16"/>
      <c r="I15" s="16"/>
      <c r="J15" s="17"/>
    </row>
    <row r="16" spans="1:11" x14ac:dyDescent="0.2">
      <c r="A16" s="117" t="s">
        <v>33</v>
      </c>
      <c r="B16" s="118"/>
      <c r="C16" s="118"/>
      <c r="D16" s="6"/>
      <c r="E16" s="5"/>
      <c r="F16" s="6"/>
      <c r="G16" s="6"/>
      <c r="H16" s="6"/>
      <c r="I16" s="6"/>
      <c r="J16" s="7"/>
    </row>
    <row r="17" spans="1:11" x14ac:dyDescent="0.2">
      <c r="A17" s="31" t="s">
        <v>13</v>
      </c>
      <c r="B17" s="20" t="s">
        <v>16</v>
      </c>
      <c r="C17" s="18" t="s">
        <v>44</v>
      </c>
      <c r="D17" s="9">
        <v>8</v>
      </c>
      <c r="E17" s="8" t="s">
        <v>45</v>
      </c>
      <c r="F17" s="9">
        <v>0</v>
      </c>
      <c r="G17" s="9">
        <f t="shared" ref="G17:G18" si="0">D17*F17</f>
        <v>0</v>
      </c>
      <c r="H17" s="9">
        <v>23.95</v>
      </c>
      <c r="I17" s="9">
        <f t="shared" ref="I17" si="1">H17*D17</f>
        <v>191.6</v>
      </c>
      <c r="J17" s="10">
        <f t="shared" ref="J17" si="2">I17+G17</f>
        <v>191.6</v>
      </c>
    </row>
    <row r="18" spans="1:11" ht="25.5" customHeight="1" x14ac:dyDescent="0.2">
      <c r="A18" s="31" t="s">
        <v>14</v>
      </c>
      <c r="B18" s="20" t="s">
        <v>16</v>
      </c>
      <c r="C18" s="18" t="s">
        <v>42</v>
      </c>
      <c r="D18" s="9">
        <v>14.68</v>
      </c>
      <c r="E18" s="8" t="s">
        <v>3</v>
      </c>
      <c r="F18" s="116">
        <v>742.46</v>
      </c>
      <c r="G18" s="114">
        <f t="shared" si="0"/>
        <v>10899.3128</v>
      </c>
      <c r="H18" s="116">
        <v>81.27</v>
      </c>
      <c r="I18" s="114">
        <f t="shared" ref="I18:I19" si="3">H18*D18</f>
        <v>1193.0436</v>
      </c>
      <c r="J18" s="115">
        <f t="shared" ref="J18:J19" si="4">I18+G18</f>
        <v>12092.356400000001</v>
      </c>
    </row>
    <row r="19" spans="1:11" ht="39.75" customHeight="1" x14ac:dyDescent="0.2">
      <c r="A19" s="31" t="s">
        <v>18</v>
      </c>
      <c r="B19" s="20" t="s">
        <v>16</v>
      </c>
      <c r="C19" s="18" t="s">
        <v>43</v>
      </c>
      <c r="D19" s="9">
        <f>0.6*1.3*8</f>
        <v>6.24</v>
      </c>
      <c r="E19" s="8" t="s">
        <v>3</v>
      </c>
      <c r="F19" s="116">
        <v>835</v>
      </c>
      <c r="G19" s="114">
        <f>D19*F19</f>
        <v>5210.4000000000005</v>
      </c>
      <c r="H19" s="116">
        <v>45.5</v>
      </c>
      <c r="I19" s="114">
        <f t="shared" si="3"/>
        <v>283.92</v>
      </c>
      <c r="J19" s="115">
        <f t="shared" si="4"/>
        <v>5494.3200000000006</v>
      </c>
    </row>
    <row r="20" spans="1:11" ht="12.75" thickBot="1" x14ac:dyDescent="0.25">
      <c r="A20" s="119" t="s">
        <v>37</v>
      </c>
      <c r="B20" s="120"/>
      <c r="C20" s="120"/>
      <c r="D20" s="19"/>
      <c r="E20" s="11" t="s">
        <v>4</v>
      </c>
      <c r="F20" s="12"/>
      <c r="G20" s="12">
        <f>SUM(G17:G19)</f>
        <v>16109.712800000001</v>
      </c>
      <c r="H20" s="12"/>
      <c r="I20" s="12">
        <f>SUM(I17:I19)</f>
        <v>1668.5636</v>
      </c>
      <c r="J20" s="13">
        <f>I20+G20</f>
        <v>17778.276400000002</v>
      </c>
    </row>
    <row r="21" spans="1:11" ht="12.75" thickBot="1" x14ac:dyDescent="0.25">
      <c r="A21" s="106" t="s">
        <v>6</v>
      </c>
      <c r="B21" s="107"/>
      <c r="C21" s="108"/>
      <c r="D21" s="109"/>
      <c r="E21" s="110" t="s">
        <v>4</v>
      </c>
      <c r="F21" s="111"/>
      <c r="G21" s="112">
        <f>G20+G14</f>
        <v>16299.187800000002</v>
      </c>
      <c r="H21" s="112"/>
      <c r="I21" s="112">
        <f>I20+I14</f>
        <v>1731.9781</v>
      </c>
      <c r="J21" s="113">
        <f>I21+G21</f>
        <v>18031.1659</v>
      </c>
      <c r="K21" s="2"/>
    </row>
  </sheetData>
  <mergeCells count="9">
    <mergeCell ref="A16:C16"/>
    <mergeCell ref="A20:C20"/>
    <mergeCell ref="A14:C14"/>
    <mergeCell ref="A7:C7"/>
    <mergeCell ref="D7:J7"/>
    <mergeCell ref="A12:C12"/>
    <mergeCell ref="A8:E8"/>
    <mergeCell ref="F8:J8"/>
    <mergeCell ref="F9:J9"/>
  </mergeCells>
  <phoneticPr fontId="2" type="noConversion"/>
  <pageMargins left="0.25" right="0.25" top="0.75" bottom="0.75" header="0.3" footer="0.3"/>
  <pageSetup paperSize="9" scale="66" orientation="portrait" horizontalDpi="4294967294" verticalDpi="4294967294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BA6F8-6F37-49C4-86A1-40FF4491F906}">
  <sheetPr>
    <pageSetUpPr fitToPage="1"/>
  </sheetPr>
  <dimension ref="A1:X98"/>
  <sheetViews>
    <sheetView workbookViewId="0">
      <selection activeCell="F31" sqref="F31"/>
    </sheetView>
  </sheetViews>
  <sheetFormatPr defaultRowHeight="12.75" x14ac:dyDescent="0.2"/>
  <cols>
    <col min="1" max="1" width="44.5703125" style="85" customWidth="1"/>
    <col min="2" max="2" width="15.140625" style="85" customWidth="1"/>
    <col min="3" max="3" width="10.5703125" style="85" bestFit="1" customWidth="1"/>
    <col min="4" max="4" width="13" style="85" customWidth="1"/>
    <col min="5" max="5" width="13.42578125" style="85" customWidth="1"/>
    <col min="6" max="7" width="15" style="85" customWidth="1"/>
    <col min="8" max="16384" width="9.140625" style="85"/>
  </cols>
  <sheetData>
    <row r="1" spans="1:24" s="51" customFormat="1" x14ac:dyDescent="0.2">
      <c r="A1" s="48"/>
      <c r="B1" s="49"/>
      <c r="C1" s="50"/>
      <c r="D1" s="49"/>
      <c r="E1" s="49"/>
      <c r="F1" s="49"/>
      <c r="G1" s="93"/>
    </row>
    <row r="2" spans="1:24" s="51" customFormat="1" x14ac:dyDescent="0.2">
      <c r="A2" s="52"/>
      <c r="B2" s="94"/>
      <c r="C2" s="95"/>
      <c r="D2" s="94"/>
      <c r="E2" s="94"/>
      <c r="F2" s="94"/>
      <c r="G2" s="96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</row>
    <row r="3" spans="1:24" s="51" customFormat="1" x14ac:dyDescent="0.2">
      <c r="A3" s="52"/>
      <c r="B3" s="132"/>
      <c r="C3" s="132"/>
      <c r="D3" s="132"/>
      <c r="E3" s="132"/>
      <c r="F3" s="132"/>
      <c r="G3" s="13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</row>
    <row r="4" spans="1:24" s="51" customFormat="1" x14ac:dyDescent="0.2">
      <c r="A4" s="52"/>
      <c r="B4" s="132"/>
      <c r="C4" s="132"/>
      <c r="D4" s="132"/>
      <c r="E4" s="132"/>
      <c r="F4" s="132"/>
      <c r="G4" s="13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</row>
    <row r="5" spans="1:24" s="51" customFormat="1" x14ac:dyDescent="0.2">
      <c r="A5" s="52"/>
      <c r="B5" s="94"/>
      <c r="C5" s="95"/>
      <c r="D5" s="94"/>
      <c r="E5" s="94"/>
      <c r="F5" s="94"/>
      <c r="G5" s="96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</row>
    <row r="6" spans="1:24" s="51" customFormat="1" x14ac:dyDescent="0.2">
      <c r="A6" s="52"/>
      <c r="B6" s="94"/>
      <c r="C6" s="95"/>
      <c r="D6" s="94"/>
      <c r="E6" s="94"/>
      <c r="F6" s="94"/>
      <c r="G6" s="96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</row>
    <row r="7" spans="1:24" s="51" customFormat="1" ht="20.25" customHeight="1" x14ac:dyDescent="0.2">
      <c r="A7" s="134" t="str">
        <f>ORCAMENTO_LICITACAO!A7</f>
        <v>PROJETO: E. M. F. MARIA BARRIQUELO</v>
      </c>
      <c r="B7" s="135"/>
      <c r="C7" s="135"/>
      <c r="D7" s="135"/>
      <c r="E7" s="135"/>
      <c r="F7" s="135"/>
      <c r="G7" s="136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</row>
    <row r="8" spans="1:24" s="51" customFormat="1" ht="36" customHeight="1" x14ac:dyDescent="0.2">
      <c r="A8" s="134" t="str">
        <f>ORCAMENTO_LICITACAO!A8</f>
        <v>OBRA: REFORMA EM BANHEIRO (contemplado, retirada de divisórias e confecção de divisórias em granito, além de portas em alumínio)</v>
      </c>
      <c r="B8" s="135"/>
      <c r="C8" s="135"/>
      <c r="D8" s="135"/>
      <c r="E8" s="135"/>
      <c r="F8" s="135"/>
      <c r="G8" s="136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</row>
    <row r="9" spans="1:24" s="51" customFormat="1" ht="19.5" customHeight="1" x14ac:dyDescent="0.2">
      <c r="A9" s="137" t="str">
        <f>ORCAMENTO_LICITACAO!D7</f>
        <v>LOCALIZAÇÃO: Rua Ana Ukstin Garros, nº81, Bairro Glória, Ijuí-RS</v>
      </c>
      <c r="B9" s="138"/>
      <c r="C9" s="138"/>
      <c r="D9" s="138"/>
      <c r="E9" s="94"/>
      <c r="F9" s="94"/>
      <c r="G9" s="96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</row>
    <row r="10" spans="1:24" s="51" customFormat="1" x14ac:dyDescent="0.2">
      <c r="A10" s="54"/>
      <c r="B10" s="94"/>
      <c r="C10" s="95"/>
      <c r="D10" s="94"/>
      <c r="E10" s="94"/>
      <c r="F10" s="94"/>
      <c r="G10" s="96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</row>
    <row r="11" spans="1:24" s="51" customFormat="1" x14ac:dyDescent="0.2">
      <c r="A11" s="131" t="s">
        <v>19</v>
      </c>
      <c r="B11" s="55" t="s">
        <v>20</v>
      </c>
      <c r="C11" s="55" t="s">
        <v>21</v>
      </c>
      <c r="D11" s="55" t="s">
        <v>22</v>
      </c>
      <c r="E11" s="56" t="s">
        <v>23</v>
      </c>
      <c r="F11" s="55" t="s">
        <v>22</v>
      </c>
      <c r="G11" s="57" t="s">
        <v>40</v>
      </c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</row>
    <row r="12" spans="1:24" s="51" customFormat="1" x14ac:dyDescent="0.2">
      <c r="A12" s="131"/>
      <c r="B12" s="55" t="s">
        <v>24</v>
      </c>
      <c r="C12" s="55" t="s">
        <v>25</v>
      </c>
      <c r="D12" s="55" t="s">
        <v>25</v>
      </c>
      <c r="E12" s="58" t="s">
        <v>26</v>
      </c>
      <c r="F12" s="58" t="s">
        <v>27</v>
      </c>
      <c r="G12" s="59" t="s">
        <v>26</v>
      </c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</row>
    <row r="13" spans="1:24" s="51" customFormat="1" x14ac:dyDescent="0.2">
      <c r="A13" s="60" t="str">
        <f>ORCAMENTO_LICITACAO!A12</f>
        <v xml:space="preserve"> 1. SERVIÇOS INICIAIS</v>
      </c>
      <c r="B13" s="61">
        <f>ORCAMENTO_LICITACAO!J14</f>
        <v>252.8895</v>
      </c>
      <c r="C13" s="62">
        <f>B13/$B$15</f>
        <v>1.4025133005958309E-2</v>
      </c>
      <c r="D13" s="63">
        <f>E13*B13</f>
        <v>252.8895</v>
      </c>
      <c r="E13" s="62">
        <v>1</v>
      </c>
      <c r="F13" s="64">
        <f>B13*G13</f>
        <v>0</v>
      </c>
      <c r="G13" s="65"/>
      <c r="H13" s="66">
        <f>G13+E13</f>
        <v>1</v>
      </c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</row>
    <row r="14" spans="1:24" s="51" customFormat="1" x14ac:dyDescent="0.2">
      <c r="A14" s="60" t="str">
        <f>ORCAMENTO_LICITACAO!A16</f>
        <v xml:space="preserve"> 2. REFORMA DE BANHEIRO</v>
      </c>
      <c r="B14" s="61">
        <f>ORCAMENTO_LICITACAO!J20</f>
        <v>17778.276400000002</v>
      </c>
      <c r="C14" s="62">
        <f>B14/$B$15</f>
        <v>0.98597486699404158</v>
      </c>
      <c r="D14" s="63">
        <f t="shared" ref="D14" si="0">E14*B14</f>
        <v>17778.276400000002</v>
      </c>
      <c r="E14" s="62">
        <v>1</v>
      </c>
      <c r="F14" s="64">
        <f t="shared" ref="F14" si="1">B14*G14</f>
        <v>0</v>
      </c>
      <c r="G14" s="65">
        <v>0</v>
      </c>
      <c r="H14" s="66">
        <f t="shared" ref="H14:H15" si="2">G14+E14</f>
        <v>1</v>
      </c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</row>
    <row r="15" spans="1:24" s="51" customFormat="1" x14ac:dyDescent="0.2">
      <c r="A15" s="67" t="s">
        <v>28</v>
      </c>
      <c r="B15" s="68">
        <f>SUM(B13:B14)</f>
        <v>18031.165900000004</v>
      </c>
      <c r="C15" s="69">
        <f>SUM(C13:C14)</f>
        <v>0.99999999999999989</v>
      </c>
      <c r="D15" s="70">
        <f>SUM(D13:D14)</f>
        <v>18031.165900000004</v>
      </c>
      <c r="E15" s="71">
        <f>D15/B15</f>
        <v>1</v>
      </c>
      <c r="F15" s="72">
        <f>SUM(F13:F14)</f>
        <v>0</v>
      </c>
      <c r="G15" s="73">
        <v>0</v>
      </c>
      <c r="H15" s="66">
        <f t="shared" si="2"/>
        <v>1</v>
      </c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</row>
    <row r="16" spans="1:24" s="51" customFormat="1" x14ac:dyDescent="0.2">
      <c r="A16" s="74"/>
      <c r="B16" s="97"/>
      <c r="C16" s="98"/>
      <c r="D16" s="99"/>
      <c r="E16" s="100"/>
      <c r="F16" s="99"/>
      <c r="G16" s="101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</row>
    <row r="17" spans="1:24" s="51" customFormat="1" x14ac:dyDescent="0.2">
      <c r="A17" s="74"/>
      <c r="B17" s="97"/>
      <c r="C17" s="100"/>
      <c r="D17" s="97"/>
      <c r="E17" s="102"/>
      <c r="F17" s="97"/>
      <c r="G17" s="96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</row>
    <row r="18" spans="1:24" s="51" customFormat="1" x14ac:dyDescent="0.2">
      <c r="A18" s="74"/>
      <c r="B18" s="97"/>
      <c r="C18" s="100"/>
      <c r="D18" s="97"/>
      <c r="E18" s="97"/>
      <c r="F18" s="97"/>
      <c r="G18" s="96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</row>
    <row r="19" spans="1:24" s="51" customFormat="1" x14ac:dyDescent="0.2">
      <c r="A19" s="74"/>
      <c r="B19" s="97"/>
      <c r="C19" s="100"/>
      <c r="D19" s="97"/>
      <c r="E19" s="97"/>
      <c r="F19" s="97"/>
      <c r="G19" s="96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</row>
    <row r="20" spans="1:24" s="51" customFormat="1" x14ac:dyDescent="0.2">
      <c r="A20" s="74"/>
      <c r="B20" s="97"/>
      <c r="C20" s="100"/>
      <c r="D20" s="97"/>
      <c r="E20" s="97"/>
      <c r="F20" s="97"/>
      <c r="G20" s="96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</row>
    <row r="21" spans="1:24" s="51" customFormat="1" x14ac:dyDescent="0.2">
      <c r="A21" s="75" t="s">
        <v>29</v>
      </c>
      <c r="B21" s="97"/>
      <c r="C21" s="100"/>
      <c r="D21" s="97"/>
      <c r="E21" s="97"/>
      <c r="F21" s="97"/>
      <c r="G21" s="96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</row>
    <row r="22" spans="1:24" s="51" customFormat="1" x14ac:dyDescent="0.2">
      <c r="A22" s="75" t="s">
        <v>30</v>
      </c>
      <c r="B22" s="97"/>
      <c r="C22" s="97"/>
      <c r="D22" s="97"/>
      <c r="E22" s="97"/>
      <c r="F22" s="97"/>
      <c r="G22" s="96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</row>
    <row r="23" spans="1:24" s="51" customFormat="1" ht="13.5" thickBot="1" x14ac:dyDescent="0.25">
      <c r="A23" s="76" t="s">
        <v>31</v>
      </c>
      <c r="B23" s="77"/>
      <c r="C23" s="78"/>
      <c r="D23" s="77"/>
      <c r="E23" s="77"/>
      <c r="F23" s="77"/>
      <c r="G23" s="10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</row>
    <row r="24" spans="1:24" s="51" customFormat="1" x14ac:dyDescent="0.2">
      <c r="A24" s="79"/>
      <c r="B24" s="80"/>
      <c r="C24" s="81"/>
      <c r="D24" s="80"/>
      <c r="E24" s="80"/>
      <c r="F24" s="80"/>
      <c r="G24" s="80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</row>
    <row r="25" spans="1:24" s="83" customFormat="1" x14ac:dyDescent="0.2">
      <c r="A25" s="82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</row>
    <row r="26" spans="1:24" x14ac:dyDescent="0.2">
      <c r="A26" s="84"/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</row>
    <row r="27" spans="1:24" x14ac:dyDescent="0.2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</row>
    <row r="28" spans="1:24" x14ac:dyDescent="0.2">
      <c r="A28" s="84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</row>
    <row r="29" spans="1:24" x14ac:dyDescent="0.2">
      <c r="A29" s="84"/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</row>
    <row r="30" spans="1:24" x14ac:dyDescent="0.2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</row>
    <row r="31" spans="1:24" x14ac:dyDescent="0.2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</row>
    <row r="32" spans="1:24" x14ac:dyDescent="0.2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</row>
    <row r="33" spans="1:23" x14ac:dyDescent="0.2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</row>
    <row r="34" spans="1:23" x14ac:dyDescent="0.2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</row>
    <row r="35" spans="1:23" x14ac:dyDescent="0.2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</row>
    <row r="36" spans="1:23" x14ac:dyDescent="0.2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</row>
    <row r="37" spans="1:23" x14ac:dyDescent="0.2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</row>
    <row r="38" spans="1:23" x14ac:dyDescent="0.2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</row>
    <row r="39" spans="1:23" x14ac:dyDescent="0.2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</row>
    <row r="40" spans="1:23" x14ac:dyDescent="0.2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</row>
    <row r="41" spans="1:23" x14ac:dyDescent="0.2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</row>
    <row r="42" spans="1:23" x14ac:dyDescent="0.2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</row>
    <row r="43" spans="1:23" x14ac:dyDescent="0.2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</row>
    <row r="44" spans="1:23" x14ac:dyDescent="0.2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</row>
    <row r="45" spans="1:23" x14ac:dyDescent="0.2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</row>
    <row r="46" spans="1:23" x14ac:dyDescent="0.2">
      <c r="A46" s="84"/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</row>
    <row r="47" spans="1:23" x14ac:dyDescent="0.2">
      <c r="A47" s="84"/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</row>
    <row r="48" spans="1:23" x14ac:dyDescent="0.2">
      <c r="A48" s="84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</row>
    <row r="49" spans="1:23" x14ac:dyDescent="0.2">
      <c r="A49" s="84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</row>
    <row r="50" spans="1:23" x14ac:dyDescent="0.2">
      <c r="A50" s="84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</row>
    <row r="51" spans="1:23" x14ac:dyDescent="0.2">
      <c r="A51" s="84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</row>
    <row r="52" spans="1:23" x14ac:dyDescent="0.2">
      <c r="A52" s="84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</row>
    <row r="53" spans="1:23" x14ac:dyDescent="0.2">
      <c r="A53" s="84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</row>
    <row r="54" spans="1:23" x14ac:dyDescent="0.2">
      <c r="A54" s="84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</row>
    <row r="55" spans="1:23" x14ac:dyDescent="0.2">
      <c r="A55" s="84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</row>
    <row r="56" spans="1:23" x14ac:dyDescent="0.2">
      <c r="A56" s="84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</row>
    <row r="57" spans="1:23" x14ac:dyDescent="0.2">
      <c r="A57" s="84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</row>
    <row r="58" spans="1:23" x14ac:dyDescent="0.2">
      <c r="A58" s="84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</row>
    <row r="59" spans="1:23" x14ac:dyDescent="0.2">
      <c r="A59" s="84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</row>
    <row r="60" spans="1:23" x14ac:dyDescent="0.2">
      <c r="A60" s="84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</row>
    <row r="61" spans="1:23" x14ac:dyDescent="0.2">
      <c r="A61" s="84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</row>
    <row r="62" spans="1:23" x14ac:dyDescent="0.2">
      <c r="A62" s="84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</row>
    <row r="63" spans="1:23" x14ac:dyDescent="0.2">
      <c r="A63" s="84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</row>
    <row r="64" spans="1:23" x14ac:dyDescent="0.2">
      <c r="A64" s="84"/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</row>
    <row r="65" spans="1:23" x14ac:dyDescent="0.2">
      <c r="A65" s="84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</row>
    <row r="66" spans="1:23" x14ac:dyDescent="0.2">
      <c r="A66" s="84"/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</row>
    <row r="67" spans="1:23" x14ac:dyDescent="0.2">
      <c r="A67" s="84"/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</row>
    <row r="68" spans="1:23" x14ac:dyDescent="0.2">
      <c r="A68" s="84"/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</row>
    <row r="69" spans="1:23" x14ac:dyDescent="0.2">
      <c r="A69" s="84"/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</row>
    <row r="70" spans="1:23" x14ac:dyDescent="0.2">
      <c r="A70" s="84"/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</row>
    <row r="71" spans="1:23" x14ac:dyDescent="0.2">
      <c r="A71" s="84"/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</row>
    <row r="72" spans="1:23" x14ac:dyDescent="0.2">
      <c r="A72" s="84"/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</row>
    <row r="73" spans="1:23" x14ac:dyDescent="0.2">
      <c r="A73" s="84"/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</row>
    <row r="74" spans="1:23" x14ac:dyDescent="0.2">
      <c r="A74" s="84"/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</row>
    <row r="75" spans="1:23" x14ac:dyDescent="0.2">
      <c r="A75" s="84"/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</row>
    <row r="76" spans="1:23" x14ac:dyDescent="0.2">
      <c r="A76" s="84"/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</row>
    <row r="77" spans="1:23" x14ac:dyDescent="0.2">
      <c r="A77" s="84"/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</row>
    <row r="78" spans="1:23" x14ac:dyDescent="0.2">
      <c r="A78" s="84"/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</row>
    <row r="79" spans="1:23" x14ac:dyDescent="0.2">
      <c r="A79" s="84"/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</row>
    <row r="80" spans="1:23" x14ac:dyDescent="0.2">
      <c r="A80" s="84"/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</row>
    <row r="81" spans="1:23" x14ac:dyDescent="0.2">
      <c r="A81" s="84"/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  <c r="W81" s="84"/>
    </row>
    <row r="82" spans="1:23" x14ac:dyDescent="0.2">
      <c r="A82" s="84"/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84"/>
      <c r="W82" s="84"/>
    </row>
    <row r="83" spans="1:23" x14ac:dyDescent="0.2">
      <c r="A83" s="84"/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  <c r="W83" s="84"/>
    </row>
    <row r="84" spans="1:23" x14ac:dyDescent="0.2">
      <c r="A84" s="84"/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84"/>
      <c r="W84" s="84"/>
    </row>
    <row r="85" spans="1:23" x14ac:dyDescent="0.2">
      <c r="A85" s="84"/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</row>
    <row r="86" spans="1:23" x14ac:dyDescent="0.2">
      <c r="A86" s="84"/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  <c r="W86" s="84"/>
    </row>
    <row r="87" spans="1:23" x14ac:dyDescent="0.2">
      <c r="A87" s="84"/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</row>
    <row r="88" spans="1:23" x14ac:dyDescent="0.2">
      <c r="A88" s="84"/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4"/>
      <c r="U88" s="84"/>
      <c r="V88" s="84"/>
      <c r="W88" s="84"/>
    </row>
    <row r="89" spans="1:23" x14ac:dyDescent="0.2">
      <c r="A89" s="84"/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84"/>
      <c r="R89" s="84"/>
      <c r="S89" s="84"/>
      <c r="T89" s="84"/>
      <c r="U89" s="84"/>
      <c r="V89" s="84"/>
      <c r="W89" s="84"/>
    </row>
    <row r="90" spans="1:23" x14ac:dyDescent="0.2">
      <c r="A90" s="84"/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  <c r="W90" s="84"/>
    </row>
    <row r="91" spans="1:23" x14ac:dyDescent="0.2">
      <c r="A91" s="84"/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4"/>
      <c r="Q91" s="84"/>
      <c r="R91" s="84"/>
      <c r="S91" s="84"/>
      <c r="T91" s="84"/>
      <c r="U91" s="84"/>
      <c r="V91" s="84"/>
      <c r="W91" s="84"/>
    </row>
    <row r="92" spans="1:23" x14ac:dyDescent="0.2">
      <c r="A92" s="84"/>
      <c r="B92" s="84"/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</row>
    <row r="93" spans="1:23" x14ac:dyDescent="0.2">
      <c r="A93" s="84"/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  <c r="W93" s="84"/>
    </row>
    <row r="94" spans="1:23" x14ac:dyDescent="0.2">
      <c r="A94" s="84"/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</row>
    <row r="95" spans="1:23" x14ac:dyDescent="0.2">
      <c r="A95" s="84"/>
      <c r="B95" s="84"/>
      <c r="C95" s="84"/>
      <c r="D95" s="84"/>
      <c r="E95" s="84"/>
      <c r="F95" s="84"/>
      <c r="G95" s="84"/>
    </row>
    <row r="96" spans="1:23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</sheetData>
  <mergeCells count="6">
    <mergeCell ref="A11:A12"/>
    <mergeCell ref="B3:G3"/>
    <mergeCell ref="B4:G4"/>
    <mergeCell ref="A7:G7"/>
    <mergeCell ref="A8:G8"/>
    <mergeCell ref="A9:D9"/>
  </mergeCells>
  <pageMargins left="0.511811024" right="0.511811024" top="0.78740157499999996" bottom="0.78740157499999996" header="0.31496062000000002" footer="0.31496062000000002"/>
  <pageSetup scale="76"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E0A3D-3850-410D-8F14-17E8BDD2EF8A}">
  <dimension ref="F9:G9"/>
  <sheetViews>
    <sheetView workbookViewId="0">
      <selection activeCell="G10" sqref="G10"/>
    </sheetView>
  </sheetViews>
  <sheetFormatPr defaultRowHeight="12.75" x14ac:dyDescent="0.2"/>
  <sheetData>
    <row r="9" spans="6:7" x14ac:dyDescent="0.2">
      <c r="F9" s="51"/>
      <c r="G9" s="51" t="s">
        <v>34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ORCAMENTO_LICITACAO</vt:lpstr>
      <vt:lpstr>CRONOGRAMA</vt:lpstr>
      <vt:lpstr>Planilha2</vt:lpstr>
      <vt:lpstr>CRONOGRAMA!Area_de_impressao</vt:lpstr>
      <vt:lpstr>ORCAMENTO_LICITACAO!Area_de_impressao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2023-08-11T12:19:43Z</cp:lastPrinted>
  <dcterms:created xsi:type="dcterms:W3CDTF">2023-05-16T17:26:50Z</dcterms:created>
  <dcterms:modified xsi:type="dcterms:W3CDTF">2023-09-14T17:00:07Z</dcterms:modified>
</cp:coreProperties>
</file>