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9165" tabRatio="870" activeTab="0"/>
  </bookViews>
  <sheets>
    <sheet name="Rua Siqueira Couto" sheetId="1" r:id="rId1"/>
  </sheets>
  <definedNames/>
  <calcPr fullCalcOnLoad="1"/>
</workbook>
</file>

<file path=xl/sharedStrings.xml><?xml version="1.0" encoding="utf-8"?>
<sst xmlns="http://schemas.openxmlformats.org/spreadsheetml/2006/main" count="204" uniqueCount="50">
  <si>
    <t>VALOR TOTAL</t>
  </si>
  <si>
    <t>MUNICÍPIO DE IJUÍ - PODER EXECUTIVO</t>
  </si>
  <si>
    <t>1.0</t>
  </si>
  <si>
    <t>PLANILHA ORÇAMENTARIA</t>
  </si>
  <si>
    <t>OBRA: PAVIMENTAÇÃO ASFÁLTICA C.B.U.Q.</t>
  </si>
  <si>
    <t>LOCALIZAÇÃO:</t>
  </si>
  <si>
    <t>BDI=</t>
  </si>
  <si>
    <t>Item</t>
  </si>
  <si>
    <t>SINAPI</t>
  </si>
  <si>
    <t>Descrição</t>
  </si>
  <si>
    <t>Un.</t>
  </si>
  <si>
    <t>Quant</t>
  </si>
  <si>
    <t>REVESTIMENTO ASFÁLTICO CBUQ</t>
  </si>
  <si>
    <t>SEM BDI</t>
  </si>
  <si>
    <t>COM BDI</t>
  </si>
  <si>
    <t>1.1</t>
  </si>
  <si>
    <t>Limpeza, Varrição da Pavimentação</t>
  </si>
  <si>
    <t>m²</t>
  </si>
  <si>
    <t>1.2</t>
  </si>
  <si>
    <t>1.3</t>
  </si>
  <si>
    <t>Comp.</t>
  </si>
  <si>
    <t>Reperfilamento Asfáltico CBUQ 3,00cm</t>
  </si>
  <si>
    <t>m³</t>
  </si>
  <si>
    <t>1.4</t>
  </si>
  <si>
    <t>1.5</t>
  </si>
  <si>
    <t>Revestimento Asfáltico CBUQ 3,00cm</t>
  </si>
  <si>
    <t>1.6</t>
  </si>
  <si>
    <t>Transporte de CAP - 420,0km</t>
  </si>
  <si>
    <t>tonxkm</t>
  </si>
  <si>
    <t>1.7</t>
  </si>
  <si>
    <t>Transporte de C.B.U.Q DMT - 30 km</t>
  </si>
  <si>
    <t>MATERIAL</t>
  </si>
  <si>
    <t>MÃO DE OBRA</t>
  </si>
  <si>
    <t>Execução de Pintura de Ligação com emulsão asfáltica RR=2C. AF_11/2019.</t>
  </si>
  <si>
    <t>VALOR TOTAL UNITÁRIO</t>
  </si>
  <si>
    <t>RUA SIQUEIRA COUTO</t>
  </si>
  <si>
    <t>RUA MAX FRANKE</t>
  </si>
  <si>
    <t>DEPARTAMENTO DE ENGENHARIA</t>
  </si>
  <si>
    <t>SET/2021</t>
  </si>
  <si>
    <t>Prolongamento até a BR 285</t>
  </si>
  <si>
    <t>Trecho entre a R. das Chácaras e a Av. 21 de Abril</t>
  </si>
  <si>
    <t>RUA PARANÁ E RUA ANTÔNIO F. SOARES</t>
  </si>
  <si>
    <t>Entorno Stok Center</t>
  </si>
  <si>
    <t>1.8</t>
  </si>
  <si>
    <t>m</t>
  </si>
  <si>
    <t>1.9</t>
  </si>
  <si>
    <t>Escavação manual de vala com profundidade menor ou igual a 1,30 M. AF_02/2021</t>
  </si>
  <si>
    <t>Assentamento de guia (meio-fio) em trecho reto, dimensões 100X15X13X30. AF_06/2016.</t>
  </si>
  <si>
    <t>Trecho entre a R. Ênio Rupp Hammarstron até a BR 285</t>
  </si>
  <si>
    <t>RUA MANAUS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</si>
</sst>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0.0"/>
    <numFmt numFmtId="187" formatCode="&quot;R$ &quot;#,##0.00"/>
    <numFmt numFmtId="188" formatCode="#,##0.00;[Red]#,##0.00"/>
    <numFmt numFmtId="189" formatCode="0.00;[Red]0.00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&quot;R$&quot;#,##0.00_);[Red]\(&quot;R$&quot;#,##0.00\)"/>
    <numFmt numFmtId="196" formatCode="00000"/>
    <numFmt numFmtId="197" formatCode="[$-416]dddd\,\ d&quot; de &quot;mmmm&quot; de &quot;yyyy"/>
    <numFmt numFmtId="198" formatCode="&quot;R$&quot;\ #,##0.00"/>
    <numFmt numFmtId="199" formatCode="_(&quot;R$ &quot;* #,##0.000_);_(&quot;R$ &quot;* \(#,##0.000\);_(&quot;R$ &quot;* &quot;-&quot;??_);_(@_)"/>
    <numFmt numFmtId="200" formatCode="&quot;R$ &quot;#,##0.000"/>
    <numFmt numFmtId="201" formatCode="&quot;R$&quot;\ #,##0.000"/>
    <numFmt numFmtId="202" formatCode="_(&quot;R$ &quot;* #,##0.00_);_(&quot;R$ &quot;* \(#,##0.00\);_(&quot;R$ &quot;* \-??_);_(@_)"/>
    <numFmt numFmtId="203" formatCode="dd&quot; de &quot;mmmm&quot; de &quot;yyyy"/>
    <numFmt numFmtId="204" formatCode="dd\ &quot;de&quot;\ mmmm\ &quot;de&quot;\ yyyy"/>
    <numFmt numFmtId="205" formatCode="&quot;R$&quot;\ #,##0.0000"/>
    <numFmt numFmtId="206" formatCode="0.00000"/>
    <numFmt numFmtId="207" formatCode="0.0000"/>
    <numFmt numFmtId="208" formatCode="0.000"/>
    <numFmt numFmtId="209" formatCode="&quot;R$&quot;#,##0.00"/>
  </numFmts>
  <fonts count="4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6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indent="11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0" fontId="6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98" fontId="1" fillId="0" borderId="14" xfId="47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52" applyFont="1" applyFill="1" applyBorder="1" applyAlignment="1">
      <alignment horizontal="center" wrapText="1"/>
      <protection/>
    </xf>
    <xf numFmtId="0" fontId="1" fillId="0" borderId="15" xfId="52" applyFont="1" applyFill="1" applyBorder="1" applyAlignment="1">
      <alignment horizontal="center" wrapText="1"/>
      <protection/>
    </xf>
    <xf numFmtId="0" fontId="1" fillId="0" borderId="16" xfId="52" applyFont="1" applyFill="1" applyBorder="1" applyAlignment="1">
      <alignment horizontal="center" wrapText="1"/>
      <protection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84" fontId="1" fillId="0" borderId="19" xfId="47" applyFont="1" applyBorder="1" applyAlignment="1">
      <alignment horizontal="center"/>
    </xf>
    <xf numFmtId="199" fontId="1" fillId="0" borderId="20" xfId="47" applyNumberFormat="1" applyFont="1" applyBorder="1" applyAlignment="1">
      <alignment horizontal="center"/>
    </xf>
    <xf numFmtId="184" fontId="2" fillId="7" borderId="21" xfId="47" applyFont="1" applyFill="1" applyBorder="1" applyAlignment="1">
      <alignment horizontal="center"/>
    </xf>
    <xf numFmtId="199" fontId="2" fillId="7" borderId="22" xfId="47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 horizontal="right"/>
    </xf>
    <xf numFmtId="7" fontId="1" fillId="0" borderId="25" xfId="47" applyNumberFormat="1" applyFont="1" applyBorder="1" applyAlignment="1">
      <alignment horizontal="right"/>
    </xf>
    <xf numFmtId="198" fontId="1" fillId="0" borderId="26" xfId="47" applyNumberFormat="1" applyFont="1" applyBorder="1" applyAlignment="1">
      <alignment/>
    </xf>
    <xf numFmtId="0" fontId="1" fillId="0" borderId="24" xfId="0" applyFont="1" applyFill="1" applyBorder="1" applyAlignment="1">
      <alignment wrapText="1"/>
    </xf>
    <xf numFmtId="4" fontId="1" fillId="0" borderId="24" xfId="0" applyNumberFormat="1" applyFont="1" applyFill="1" applyBorder="1" applyAlignment="1">
      <alignment horizontal="right"/>
    </xf>
    <xf numFmtId="187" fontId="1" fillId="0" borderId="27" xfId="47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8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left"/>
    </xf>
    <xf numFmtId="4" fontId="1" fillId="0" borderId="28" xfId="0" applyNumberFormat="1" applyFont="1" applyBorder="1" applyAlignment="1">
      <alignment horizontal="right"/>
    </xf>
    <xf numFmtId="187" fontId="1" fillId="0" borderId="29" xfId="47" applyNumberFormat="1" applyFont="1" applyBorder="1" applyAlignment="1">
      <alignment/>
    </xf>
    <xf numFmtId="0" fontId="1" fillId="0" borderId="28" xfId="0" applyFont="1" applyBorder="1" applyAlignment="1">
      <alignment/>
    </xf>
    <xf numFmtId="198" fontId="1" fillId="0" borderId="30" xfId="47" applyNumberFormat="1" applyFont="1" applyBorder="1" applyAlignment="1">
      <alignment/>
    </xf>
    <xf numFmtId="198" fontId="1" fillId="0" borderId="31" xfId="47" applyNumberFormat="1" applyFont="1" applyBorder="1" applyAlignment="1">
      <alignment/>
    </xf>
    <xf numFmtId="7" fontId="2" fillId="7" borderId="21" xfId="47" applyNumberFormat="1" applyFont="1" applyFill="1" applyBorder="1" applyAlignment="1">
      <alignment horizontal="left"/>
    </xf>
    <xf numFmtId="7" fontId="2" fillId="7" borderId="12" xfId="47" applyNumberFormat="1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184" fontId="1" fillId="4" borderId="22" xfId="47" applyFont="1" applyFill="1" applyBorder="1" applyAlignment="1">
      <alignment horizontal="center"/>
    </xf>
    <xf numFmtId="198" fontId="2" fillId="4" borderId="21" xfId="47" applyNumberFormat="1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98" fontId="1" fillId="0" borderId="34" xfId="47" applyNumberFormat="1" applyFont="1" applyFill="1" applyBorder="1" applyAlignment="1">
      <alignment/>
    </xf>
    <xf numFmtId="198" fontId="1" fillId="0" borderId="25" xfId="47" applyNumberFormat="1" applyFont="1" applyBorder="1" applyAlignment="1">
      <alignment/>
    </xf>
    <xf numFmtId="198" fontId="1" fillId="0" borderId="34" xfId="47" applyNumberFormat="1" applyFont="1" applyBorder="1" applyAlignment="1">
      <alignment/>
    </xf>
    <xf numFmtId="198" fontId="1" fillId="0" borderId="35" xfId="47" applyNumberFormat="1" applyFont="1" applyBorder="1" applyAlignment="1">
      <alignment/>
    </xf>
    <xf numFmtId="7" fontId="1" fillId="0" borderId="34" xfId="47" applyNumberFormat="1" applyFont="1" applyBorder="1" applyAlignment="1">
      <alignment horizontal="right"/>
    </xf>
    <xf numFmtId="0" fontId="1" fillId="0" borderId="24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185" fontId="1" fillId="0" borderId="36" xfId="56" applyFont="1" applyBorder="1" applyAlignment="1">
      <alignment/>
    </xf>
    <xf numFmtId="7" fontId="2" fillId="7" borderId="21" xfId="47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2" fontId="6" fillId="0" borderId="45" xfId="51" applyNumberFormat="1" applyFont="1" applyBorder="1" applyAlignment="1" applyProtection="1">
      <alignment horizontal="left"/>
      <protection/>
    </xf>
    <xf numFmtId="2" fontId="6" fillId="0" borderId="40" xfId="51" applyNumberFormat="1" applyFont="1" applyBorder="1" applyAlignment="1" applyProtection="1">
      <alignment horizontal="left"/>
      <protection/>
    </xf>
    <xf numFmtId="2" fontId="6" fillId="0" borderId="46" xfId="51" applyNumberFormat="1" applyFont="1" applyBorder="1" applyAlignment="1" applyProtection="1">
      <alignment horizontal="left"/>
      <protection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22" xfId="0" applyFont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rmal_Planilha de Preços Unitários 2000-2001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F58" sqref="F58:I64"/>
    </sheetView>
  </sheetViews>
  <sheetFormatPr defaultColWidth="9.140625" defaultRowHeight="12.75"/>
  <cols>
    <col min="2" max="2" width="11.28125" style="0" customWidth="1"/>
    <col min="3" max="3" width="39.7109375" style="0" customWidth="1"/>
    <col min="5" max="5" width="13.421875" style="0" customWidth="1"/>
    <col min="6" max="6" width="11.421875" style="0" customWidth="1"/>
    <col min="7" max="8" width="12.00390625" style="0" customWidth="1"/>
    <col min="9" max="9" width="14.00390625" style="0" customWidth="1"/>
    <col min="10" max="10" width="16.57421875" style="0" customWidth="1"/>
    <col min="11" max="11" width="17.28125" style="0" customWidth="1"/>
    <col min="12" max="12" width="17.00390625" style="0" customWidth="1"/>
  </cols>
  <sheetData>
    <row r="1" spans="1:12" ht="12.75">
      <c r="A1" s="1"/>
      <c r="C1" s="6"/>
      <c r="D1" s="2"/>
      <c r="E1" s="1"/>
      <c r="F1" s="1"/>
      <c r="G1" s="1"/>
      <c r="H1" s="1"/>
      <c r="I1" s="1"/>
      <c r="J1" s="1"/>
      <c r="K1" s="1"/>
      <c r="L1" s="1"/>
    </row>
    <row r="2" spans="1:12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">
      <c r="A3" s="61" t="s">
        <v>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3"/>
      <c r="B4" s="3"/>
      <c r="C4" s="5"/>
      <c r="D4" s="1"/>
      <c r="E4" s="1"/>
      <c r="F4" s="1"/>
      <c r="G4" s="1"/>
      <c r="H4" s="1"/>
      <c r="I4" s="1"/>
      <c r="J4" s="1"/>
      <c r="K4" s="1"/>
      <c r="L4" s="1"/>
    </row>
    <row r="5" spans="1:12" ht="13.5" thickBot="1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7"/>
    </row>
    <row r="6" spans="1:12" ht="20.25" thickBot="1">
      <c r="A6" s="62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ht="15.75" thickBot="1">
      <c r="A7" s="77" t="s">
        <v>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1:12" ht="15.75" thickBot="1">
      <c r="A8" s="80" t="s">
        <v>5</v>
      </c>
      <c r="B8" s="81"/>
      <c r="C8" s="74" t="s">
        <v>35</v>
      </c>
      <c r="D8" s="75"/>
      <c r="E8" s="75"/>
      <c r="F8" s="75"/>
      <c r="G8" s="75"/>
      <c r="H8" s="75"/>
      <c r="I8" s="75"/>
      <c r="J8" s="76"/>
      <c r="K8" s="9" t="s">
        <v>6</v>
      </c>
      <c r="L8" s="10">
        <v>0.1962</v>
      </c>
    </row>
    <row r="9" spans="1:12" ht="15.75" thickBot="1">
      <c r="A9" s="82" t="s">
        <v>39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4"/>
    </row>
    <row r="10" spans="1:12" ht="19.5" customHeight="1" thickBot="1">
      <c r="A10" s="51" t="s">
        <v>7</v>
      </c>
      <c r="B10" s="46" t="s">
        <v>8</v>
      </c>
      <c r="C10" s="19" t="s">
        <v>9</v>
      </c>
      <c r="D10" s="65" t="s">
        <v>10</v>
      </c>
      <c r="E10" s="67" t="s">
        <v>11</v>
      </c>
      <c r="F10" s="69" t="s">
        <v>32</v>
      </c>
      <c r="G10" s="70"/>
      <c r="H10" s="69" t="s">
        <v>31</v>
      </c>
      <c r="I10" s="70"/>
      <c r="J10" s="69" t="s">
        <v>34</v>
      </c>
      <c r="K10" s="70"/>
      <c r="L10" s="43" t="s">
        <v>0</v>
      </c>
    </row>
    <row r="11" spans="1:12" ht="19.5" customHeight="1" thickBot="1">
      <c r="A11" s="50" t="s">
        <v>2</v>
      </c>
      <c r="B11" s="8" t="s">
        <v>38</v>
      </c>
      <c r="C11" s="20" t="s">
        <v>12</v>
      </c>
      <c r="D11" s="66"/>
      <c r="E11" s="68"/>
      <c r="F11" s="21" t="s">
        <v>13</v>
      </c>
      <c r="G11" s="22" t="s">
        <v>14</v>
      </c>
      <c r="H11" s="21" t="s">
        <v>13</v>
      </c>
      <c r="I11" s="22" t="s">
        <v>14</v>
      </c>
      <c r="J11" s="23" t="s">
        <v>32</v>
      </c>
      <c r="K11" s="24" t="s">
        <v>31</v>
      </c>
      <c r="L11" s="44" t="s">
        <v>14</v>
      </c>
    </row>
    <row r="12" spans="1:12" ht="19.5" customHeight="1">
      <c r="A12" s="25" t="s">
        <v>15</v>
      </c>
      <c r="B12" s="25">
        <v>99814</v>
      </c>
      <c r="C12" s="26" t="s">
        <v>16</v>
      </c>
      <c r="D12" s="12" t="s">
        <v>17</v>
      </c>
      <c r="E12" s="27">
        <f>1161.5</f>
        <v>1161.5</v>
      </c>
      <c r="F12" s="28"/>
      <c r="G12" s="29"/>
      <c r="H12" s="53"/>
      <c r="I12" s="29"/>
      <c r="J12" s="13">
        <f>G12*E12</f>
        <v>0</v>
      </c>
      <c r="K12" s="29">
        <f>I12*E12</f>
        <v>0</v>
      </c>
      <c r="L12" s="29">
        <f>J12+K12</f>
        <v>0</v>
      </c>
    </row>
    <row r="13" spans="1:12" ht="25.5" customHeight="1">
      <c r="A13" s="47" t="s">
        <v>18</v>
      </c>
      <c r="B13" s="15">
        <v>96402</v>
      </c>
      <c r="C13" s="30" t="s">
        <v>33</v>
      </c>
      <c r="D13" s="11" t="s">
        <v>17</v>
      </c>
      <c r="E13" s="31">
        <f>E12</f>
        <v>1161.5</v>
      </c>
      <c r="F13" s="32"/>
      <c r="G13" s="29"/>
      <c r="H13" s="52"/>
      <c r="I13" s="29"/>
      <c r="J13" s="13">
        <f aca="true" t="shared" si="0" ref="J13:J18">G13*E13</f>
        <v>0</v>
      </c>
      <c r="K13" s="29">
        <f aca="true" t="shared" si="1" ref="K13:K18">I13*E13</f>
        <v>0</v>
      </c>
      <c r="L13" s="29">
        <f aca="true" t="shared" si="2" ref="L13:L18">J13+K13</f>
        <v>0</v>
      </c>
    </row>
    <row r="14" spans="1:12" ht="19.5" customHeight="1">
      <c r="A14" s="47" t="s">
        <v>19</v>
      </c>
      <c r="B14" s="15" t="s">
        <v>20</v>
      </c>
      <c r="C14" s="33" t="s">
        <v>21</v>
      </c>
      <c r="D14" s="11" t="s">
        <v>22</v>
      </c>
      <c r="E14" s="34">
        <v>34.85</v>
      </c>
      <c r="F14" s="32"/>
      <c r="G14" s="29"/>
      <c r="H14" s="52"/>
      <c r="I14" s="29"/>
      <c r="J14" s="13">
        <f t="shared" si="0"/>
        <v>0</v>
      </c>
      <c r="K14" s="29">
        <f t="shared" si="1"/>
        <v>0</v>
      </c>
      <c r="L14" s="29">
        <f t="shared" si="2"/>
        <v>0</v>
      </c>
    </row>
    <row r="15" spans="1:12" ht="25.5" customHeight="1">
      <c r="A15" s="47" t="s">
        <v>23</v>
      </c>
      <c r="B15" s="15">
        <v>96402</v>
      </c>
      <c r="C15" s="30" t="s">
        <v>33</v>
      </c>
      <c r="D15" s="11" t="s">
        <v>17</v>
      </c>
      <c r="E15" s="31">
        <f>E12</f>
        <v>1161.5</v>
      </c>
      <c r="F15" s="32"/>
      <c r="G15" s="29"/>
      <c r="H15" s="52"/>
      <c r="I15" s="29"/>
      <c r="J15" s="13">
        <f t="shared" si="0"/>
        <v>0</v>
      </c>
      <c r="K15" s="29">
        <f t="shared" si="1"/>
        <v>0</v>
      </c>
      <c r="L15" s="29">
        <f t="shared" si="2"/>
        <v>0</v>
      </c>
    </row>
    <row r="16" spans="1:12" ht="19.5" customHeight="1">
      <c r="A16" s="47" t="s">
        <v>24</v>
      </c>
      <c r="B16" s="15" t="s">
        <v>20</v>
      </c>
      <c r="C16" s="33" t="s">
        <v>25</v>
      </c>
      <c r="D16" s="11" t="s">
        <v>22</v>
      </c>
      <c r="E16" s="34">
        <v>38.99</v>
      </c>
      <c r="F16" s="32"/>
      <c r="G16" s="29"/>
      <c r="H16" s="52"/>
      <c r="I16" s="29"/>
      <c r="J16" s="13">
        <f t="shared" si="0"/>
        <v>0</v>
      </c>
      <c r="K16" s="29">
        <f t="shared" si="1"/>
        <v>0</v>
      </c>
      <c r="L16" s="29">
        <f t="shared" si="2"/>
        <v>0</v>
      </c>
    </row>
    <row r="17" spans="1:12" ht="19.5" customHeight="1">
      <c r="A17" s="48" t="s">
        <v>26</v>
      </c>
      <c r="B17" s="16">
        <v>102333</v>
      </c>
      <c r="C17" s="35" t="s">
        <v>27</v>
      </c>
      <c r="D17" s="14" t="s">
        <v>28</v>
      </c>
      <c r="E17" s="36">
        <f>(E14+E16)*2.4*0.06*420</f>
        <v>4465.8432</v>
      </c>
      <c r="F17" s="37"/>
      <c r="G17" s="29"/>
      <c r="H17" s="54"/>
      <c r="I17" s="29"/>
      <c r="J17" s="13">
        <f t="shared" si="0"/>
        <v>0</v>
      </c>
      <c r="K17" s="29">
        <f t="shared" si="1"/>
        <v>0</v>
      </c>
      <c r="L17" s="29">
        <f t="shared" si="2"/>
        <v>0</v>
      </c>
    </row>
    <row r="18" spans="1:12" ht="19.5" customHeight="1" thickBot="1">
      <c r="A18" s="49" t="s">
        <v>29</v>
      </c>
      <c r="B18" s="17">
        <v>93596</v>
      </c>
      <c r="C18" s="38" t="s">
        <v>30</v>
      </c>
      <c r="D18" s="18" t="s">
        <v>28</v>
      </c>
      <c r="E18" s="36">
        <f>(E14+E16)*2.4*30</f>
        <v>5316.4800000000005</v>
      </c>
      <c r="F18" s="37"/>
      <c r="G18" s="39"/>
      <c r="H18" s="55"/>
      <c r="I18" s="39"/>
      <c r="J18" s="40">
        <f t="shared" si="0"/>
        <v>0</v>
      </c>
      <c r="K18" s="39">
        <f t="shared" si="1"/>
        <v>0</v>
      </c>
      <c r="L18" s="39">
        <f t="shared" si="2"/>
        <v>0</v>
      </c>
    </row>
    <row r="19" spans="1:12" ht="19.5" customHeight="1" thickBot="1">
      <c r="A19" s="71" t="s">
        <v>0</v>
      </c>
      <c r="B19" s="72"/>
      <c r="C19" s="72"/>
      <c r="D19" s="72"/>
      <c r="E19" s="72"/>
      <c r="F19" s="72"/>
      <c r="G19" s="72"/>
      <c r="H19" s="72"/>
      <c r="I19" s="73"/>
      <c r="J19" s="60">
        <f>SUM(J12:J18)</f>
        <v>0</v>
      </c>
      <c r="K19" s="42">
        <f>SUM(K12:K18)</f>
        <v>0</v>
      </c>
      <c r="L19" s="45">
        <f>SUM(L12:L18)</f>
        <v>0</v>
      </c>
    </row>
    <row r="20" spans="1:12" ht="20.25" thickBot="1">
      <c r="A20" s="62" t="s">
        <v>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</row>
    <row r="21" spans="1:12" ht="15.75" thickBot="1">
      <c r="A21" s="77" t="s">
        <v>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</row>
    <row r="22" spans="1:12" ht="15.75" thickBot="1">
      <c r="A22" s="80" t="s">
        <v>5</v>
      </c>
      <c r="B22" s="81"/>
      <c r="C22" s="74" t="s">
        <v>49</v>
      </c>
      <c r="D22" s="75"/>
      <c r="E22" s="75"/>
      <c r="F22" s="75"/>
      <c r="G22" s="75"/>
      <c r="H22" s="75"/>
      <c r="I22" s="75"/>
      <c r="J22" s="76"/>
      <c r="K22" s="9" t="s">
        <v>6</v>
      </c>
      <c r="L22" s="10">
        <v>0.1962</v>
      </c>
    </row>
    <row r="23" spans="1:12" ht="15.75" thickBot="1">
      <c r="A23" s="82" t="s">
        <v>48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4"/>
    </row>
    <row r="24" spans="1:12" ht="13.5" thickBot="1">
      <c r="A24" s="51" t="s">
        <v>7</v>
      </c>
      <c r="B24" s="46" t="s">
        <v>8</v>
      </c>
      <c r="C24" s="19" t="s">
        <v>9</v>
      </c>
      <c r="D24" s="65" t="s">
        <v>10</v>
      </c>
      <c r="E24" s="67" t="s">
        <v>11</v>
      </c>
      <c r="F24" s="69" t="s">
        <v>32</v>
      </c>
      <c r="G24" s="70"/>
      <c r="H24" s="69" t="s">
        <v>31</v>
      </c>
      <c r="I24" s="70"/>
      <c r="J24" s="69" t="s">
        <v>34</v>
      </c>
      <c r="K24" s="70"/>
      <c r="L24" s="43" t="s">
        <v>0</v>
      </c>
    </row>
    <row r="25" spans="1:12" ht="13.5" thickBot="1">
      <c r="A25" s="50" t="s">
        <v>2</v>
      </c>
      <c r="B25" s="8" t="s">
        <v>38</v>
      </c>
      <c r="C25" s="20" t="s">
        <v>12</v>
      </c>
      <c r="D25" s="66"/>
      <c r="E25" s="68"/>
      <c r="F25" s="21" t="s">
        <v>13</v>
      </c>
      <c r="G25" s="22" t="s">
        <v>14</v>
      </c>
      <c r="H25" s="21" t="s">
        <v>13</v>
      </c>
      <c r="I25" s="22" t="s">
        <v>14</v>
      </c>
      <c r="J25" s="23" t="s">
        <v>32</v>
      </c>
      <c r="K25" s="24" t="s">
        <v>31</v>
      </c>
      <c r="L25" s="44" t="s">
        <v>14</v>
      </c>
    </row>
    <row r="26" spans="1:12" ht="12.75">
      <c r="A26" s="25" t="s">
        <v>15</v>
      </c>
      <c r="B26" s="25">
        <v>99814</v>
      </c>
      <c r="C26" s="26" t="s">
        <v>16</v>
      </c>
      <c r="D26" s="12" t="s">
        <v>17</v>
      </c>
      <c r="E26" s="27">
        <v>5461</v>
      </c>
      <c r="F26" s="28"/>
      <c r="G26" s="29"/>
      <c r="H26" s="53"/>
      <c r="I26" s="29"/>
      <c r="J26" s="13">
        <f>G26*E26</f>
        <v>0</v>
      </c>
      <c r="K26" s="29">
        <f>I26*E26</f>
        <v>0</v>
      </c>
      <c r="L26" s="29">
        <f>J26+K26</f>
        <v>0</v>
      </c>
    </row>
    <row r="27" spans="1:12" ht="25.5">
      <c r="A27" s="47" t="s">
        <v>18</v>
      </c>
      <c r="B27" s="15">
        <v>96402</v>
      </c>
      <c r="C27" s="30" t="s">
        <v>33</v>
      </c>
      <c r="D27" s="11" t="s">
        <v>17</v>
      </c>
      <c r="E27" s="31">
        <f>E26</f>
        <v>5461</v>
      </c>
      <c r="F27" s="32"/>
      <c r="G27" s="29"/>
      <c r="H27" s="52"/>
      <c r="I27" s="29"/>
      <c r="J27" s="13">
        <f aca="true" t="shared" si="3" ref="J27:J32">G27*E27</f>
        <v>0</v>
      </c>
      <c r="K27" s="29">
        <f aca="true" t="shared" si="4" ref="K27:K32">I27*E27</f>
        <v>0</v>
      </c>
      <c r="L27" s="29">
        <f aca="true" t="shared" si="5" ref="L27:L32">J27+K27</f>
        <v>0</v>
      </c>
    </row>
    <row r="28" spans="1:12" ht="12.75">
      <c r="A28" s="47" t="s">
        <v>19</v>
      </c>
      <c r="B28" s="15" t="s">
        <v>20</v>
      </c>
      <c r="C28" s="33" t="s">
        <v>21</v>
      </c>
      <c r="D28" s="11" t="s">
        <v>22</v>
      </c>
      <c r="E28" s="34">
        <v>163.83</v>
      </c>
      <c r="F28" s="32"/>
      <c r="G28" s="29"/>
      <c r="H28" s="52"/>
      <c r="I28" s="29"/>
      <c r="J28" s="13">
        <f t="shared" si="3"/>
        <v>0</v>
      </c>
      <c r="K28" s="29">
        <f t="shared" si="4"/>
        <v>0</v>
      </c>
      <c r="L28" s="29">
        <f t="shared" si="5"/>
        <v>0</v>
      </c>
    </row>
    <row r="29" spans="1:12" ht="25.5">
      <c r="A29" s="47" t="s">
        <v>23</v>
      </c>
      <c r="B29" s="15">
        <v>96402</v>
      </c>
      <c r="C29" s="30" t="s">
        <v>33</v>
      </c>
      <c r="D29" s="11" t="s">
        <v>17</v>
      </c>
      <c r="E29" s="31">
        <f>E26</f>
        <v>5461</v>
      </c>
      <c r="F29" s="32"/>
      <c r="G29" s="29"/>
      <c r="H29" s="52"/>
      <c r="I29" s="29"/>
      <c r="J29" s="13">
        <f t="shared" si="3"/>
        <v>0</v>
      </c>
      <c r="K29" s="29">
        <f t="shared" si="4"/>
        <v>0</v>
      </c>
      <c r="L29" s="29">
        <f t="shared" si="5"/>
        <v>0</v>
      </c>
    </row>
    <row r="30" spans="1:12" ht="12.75">
      <c r="A30" s="47" t="s">
        <v>24</v>
      </c>
      <c r="B30" s="15" t="s">
        <v>20</v>
      </c>
      <c r="C30" s="33" t="s">
        <v>25</v>
      </c>
      <c r="D30" s="11" t="s">
        <v>22</v>
      </c>
      <c r="E30" s="34">
        <v>167.97</v>
      </c>
      <c r="F30" s="32"/>
      <c r="G30" s="29"/>
      <c r="H30" s="52"/>
      <c r="I30" s="29"/>
      <c r="J30" s="13">
        <f t="shared" si="3"/>
        <v>0</v>
      </c>
      <c r="K30" s="29">
        <f t="shared" si="4"/>
        <v>0</v>
      </c>
      <c r="L30" s="29">
        <f t="shared" si="5"/>
        <v>0</v>
      </c>
    </row>
    <row r="31" spans="1:12" ht="12.75">
      <c r="A31" s="48" t="s">
        <v>26</v>
      </c>
      <c r="B31" s="16">
        <v>102333</v>
      </c>
      <c r="C31" s="35" t="s">
        <v>27</v>
      </c>
      <c r="D31" s="14" t="s">
        <v>28</v>
      </c>
      <c r="E31" s="36">
        <f>(E28+E30)*2.4*0.06*420</f>
        <v>20067.264000000003</v>
      </c>
      <c r="F31" s="37"/>
      <c r="G31" s="29"/>
      <c r="H31" s="54"/>
      <c r="I31" s="29"/>
      <c r="J31" s="13">
        <f t="shared" si="3"/>
        <v>0</v>
      </c>
      <c r="K31" s="29">
        <f t="shared" si="4"/>
        <v>0</v>
      </c>
      <c r="L31" s="29">
        <f t="shared" si="5"/>
        <v>0</v>
      </c>
    </row>
    <row r="32" spans="1:12" ht="13.5" thickBot="1">
      <c r="A32" s="49" t="s">
        <v>29</v>
      </c>
      <c r="B32" s="17">
        <v>93596</v>
      </c>
      <c r="C32" s="38" t="s">
        <v>30</v>
      </c>
      <c r="D32" s="18" t="s">
        <v>28</v>
      </c>
      <c r="E32" s="36">
        <f>(E28+E30)*2.4*30</f>
        <v>23889.600000000002</v>
      </c>
      <c r="F32" s="37"/>
      <c r="G32" s="39"/>
      <c r="H32" s="55"/>
      <c r="I32" s="39"/>
      <c r="J32" s="40">
        <f t="shared" si="3"/>
        <v>0</v>
      </c>
      <c r="K32" s="39">
        <f t="shared" si="4"/>
        <v>0</v>
      </c>
      <c r="L32" s="39">
        <f t="shared" si="5"/>
        <v>0</v>
      </c>
    </row>
    <row r="33" spans="1:12" ht="13.5" thickBot="1">
      <c r="A33" s="71" t="s">
        <v>0</v>
      </c>
      <c r="B33" s="72"/>
      <c r="C33" s="72"/>
      <c r="D33" s="72"/>
      <c r="E33" s="72"/>
      <c r="F33" s="72"/>
      <c r="G33" s="72"/>
      <c r="H33" s="72"/>
      <c r="I33" s="73"/>
      <c r="J33" s="41">
        <f>SUM(J26:J32)</f>
        <v>0</v>
      </c>
      <c r="K33" s="42">
        <f>SUM(K26:K32)</f>
        <v>0</v>
      </c>
      <c r="L33" s="45">
        <f>SUM(L26:L32)</f>
        <v>0</v>
      </c>
    </row>
    <row r="34" ht="13.5" thickBot="1"/>
    <row r="35" spans="1:12" ht="20.25" thickBot="1">
      <c r="A35" s="62" t="s">
        <v>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4"/>
    </row>
    <row r="36" spans="1:12" ht="15.75" thickBot="1">
      <c r="A36" s="77" t="s">
        <v>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9"/>
    </row>
    <row r="37" spans="1:12" ht="15.75" thickBot="1">
      <c r="A37" s="80" t="s">
        <v>5</v>
      </c>
      <c r="B37" s="81"/>
      <c r="C37" s="74" t="s">
        <v>41</v>
      </c>
      <c r="D37" s="75"/>
      <c r="E37" s="75"/>
      <c r="F37" s="75"/>
      <c r="G37" s="75"/>
      <c r="H37" s="75"/>
      <c r="I37" s="75"/>
      <c r="J37" s="76"/>
      <c r="K37" s="9" t="s">
        <v>6</v>
      </c>
      <c r="L37" s="10">
        <v>0.1962</v>
      </c>
    </row>
    <row r="38" spans="1:12" ht="15.75" thickBot="1">
      <c r="A38" s="82" t="s">
        <v>42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4"/>
    </row>
    <row r="39" spans="1:12" ht="13.5" thickBot="1">
      <c r="A39" s="51" t="s">
        <v>7</v>
      </c>
      <c r="B39" s="46" t="s">
        <v>8</v>
      </c>
      <c r="C39" s="19" t="s">
        <v>9</v>
      </c>
      <c r="D39" s="65" t="s">
        <v>10</v>
      </c>
      <c r="E39" s="65" t="s">
        <v>11</v>
      </c>
      <c r="F39" s="69" t="s">
        <v>32</v>
      </c>
      <c r="G39" s="70"/>
      <c r="H39" s="69" t="s">
        <v>31</v>
      </c>
      <c r="I39" s="70"/>
      <c r="J39" s="69" t="s">
        <v>34</v>
      </c>
      <c r="K39" s="70"/>
      <c r="L39" s="43" t="s">
        <v>0</v>
      </c>
    </row>
    <row r="40" spans="1:12" ht="13.5" thickBot="1">
      <c r="A40" s="50" t="s">
        <v>2</v>
      </c>
      <c r="B40" s="8" t="s">
        <v>38</v>
      </c>
      <c r="C40" s="20" t="s">
        <v>12</v>
      </c>
      <c r="D40" s="66"/>
      <c r="E40" s="66"/>
      <c r="F40" s="21" t="s">
        <v>13</v>
      </c>
      <c r="G40" s="22" t="s">
        <v>14</v>
      </c>
      <c r="H40" s="21" t="s">
        <v>13</v>
      </c>
      <c r="I40" s="22" t="s">
        <v>14</v>
      </c>
      <c r="J40" s="23" t="s">
        <v>32</v>
      </c>
      <c r="K40" s="24" t="s">
        <v>31</v>
      </c>
      <c r="L40" s="44" t="s">
        <v>14</v>
      </c>
    </row>
    <row r="41" spans="1:12" ht="12.75">
      <c r="A41" s="25" t="s">
        <v>15</v>
      </c>
      <c r="B41" s="25">
        <v>99814</v>
      </c>
      <c r="C41" s="26" t="s">
        <v>16</v>
      </c>
      <c r="D41" s="12" t="s">
        <v>17</v>
      </c>
      <c r="E41" s="27">
        <v>6718.5</v>
      </c>
      <c r="F41" s="28"/>
      <c r="G41" s="29"/>
      <c r="H41" s="53"/>
      <c r="I41" s="29"/>
      <c r="J41" s="13">
        <f>G41*E41</f>
        <v>0</v>
      </c>
      <c r="K41" s="29">
        <f>I41*E41</f>
        <v>0</v>
      </c>
      <c r="L41" s="29">
        <f>J41+K41</f>
        <v>0</v>
      </c>
    </row>
    <row r="42" spans="1:12" ht="38.25">
      <c r="A42" s="47" t="s">
        <v>18</v>
      </c>
      <c r="B42" s="48">
        <v>93358</v>
      </c>
      <c r="C42" s="57" t="s">
        <v>46</v>
      </c>
      <c r="D42" s="12" t="s">
        <v>22</v>
      </c>
      <c r="E42" s="59">
        <f>E43*0.25*0.15</f>
        <v>0.9375</v>
      </c>
      <c r="F42" s="56"/>
      <c r="G42" s="29"/>
      <c r="H42" s="54"/>
      <c r="I42" s="29"/>
      <c r="J42" s="13">
        <f>G42*E42</f>
        <v>0</v>
      </c>
      <c r="K42" s="29">
        <f>I42*E42</f>
        <v>0</v>
      </c>
      <c r="L42" s="29">
        <f>J42+K42</f>
        <v>0</v>
      </c>
    </row>
    <row r="43" spans="1:12" ht="38.25">
      <c r="A43" s="47" t="s">
        <v>19</v>
      </c>
      <c r="B43" s="48">
        <v>94273</v>
      </c>
      <c r="C43" s="57" t="s">
        <v>47</v>
      </c>
      <c r="D43" s="12" t="s">
        <v>44</v>
      </c>
      <c r="E43" s="27">
        <v>25</v>
      </c>
      <c r="F43" s="56"/>
      <c r="G43" s="29"/>
      <c r="H43" s="54"/>
      <c r="I43" s="29"/>
      <c r="J43" s="13">
        <f>G43*E43</f>
        <v>0</v>
      </c>
      <c r="K43" s="29">
        <f>I43*E43</f>
        <v>0</v>
      </c>
      <c r="L43" s="29">
        <f>J43+K43</f>
        <v>0</v>
      </c>
    </row>
    <row r="44" spans="1:12" ht="25.5">
      <c r="A44" s="47" t="s">
        <v>23</v>
      </c>
      <c r="B44" s="15">
        <v>96402</v>
      </c>
      <c r="C44" s="30" t="s">
        <v>33</v>
      </c>
      <c r="D44" s="11" t="s">
        <v>17</v>
      </c>
      <c r="E44" s="31">
        <f>E41</f>
        <v>6718.5</v>
      </c>
      <c r="F44" s="32"/>
      <c r="G44" s="29"/>
      <c r="H44" s="52"/>
      <c r="I44" s="29"/>
      <c r="J44" s="13">
        <f aca="true" t="shared" si="6" ref="J44:J49">G44*E44</f>
        <v>0</v>
      </c>
      <c r="K44" s="29">
        <f aca="true" t="shared" si="7" ref="K44:K49">I44*E44</f>
        <v>0</v>
      </c>
      <c r="L44" s="29">
        <f aca="true" t="shared" si="8" ref="L44:L49">J44+K44</f>
        <v>0</v>
      </c>
    </row>
    <row r="45" spans="1:12" ht="12.75">
      <c r="A45" s="47" t="s">
        <v>24</v>
      </c>
      <c r="B45" s="15" t="s">
        <v>20</v>
      </c>
      <c r="C45" s="33" t="s">
        <v>21</v>
      </c>
      <c r="D45" s="11" t="s">
        <v>22</v>
      </c>
      <c r="E45" s="34">
        <f>E44*0.03</f>
        <v>201.55499999999998</v>
      </c>
      <c r="F45" s="32"/>
      <c r="G45" s="29"/>
      <c r="H45" s="52"/>
      <c r="I45" s="29"/>
      <c r="J45" s="13">
        <f t="shared" si="6"/>
        <v>0</v>
      </c>
      <c r="K45" s="29">
        <f t="shared" si="7"/>
        <v>0</v>
      </c>
      <c r="L45" s="29">
        <f t="shared" si="8"/>
        <v>0</v>
      </c>
    </row>
    <row r="46" spans="1:12" ht="25.5">
      <c r="A46" s="48" t="s">
        <v>26</v>
      </c>
      <c r="B46" s="15">
        <v>96402</v>
      </c>
      <c r="C46" s="30" t="s">
        <v>33</v>
      </c>
      <c r="D46" s="11" t="s">
        <v>17</v>
      </c>
      <c r="E46" s="31">
        <f>E41</f>
        <v>6718.5</v>
      </c>
      <c r="F46" s="32"/>
      <c r="G46" s="29"/>
      <c r="H46" s="52"/>
      <c r="I46" s="29"/>
      <c r="J46" s="13">
        <f t="shared" si="6"/>
        <v>0</v>
      </c>
      <c r="K46" s="29">
        <f t="shared" si="7"/>
        <v>0</v>
      </c>
      <c r="L46" s="29">
        <f t="shared" si="8"/>
        <v>0</v>
      </c>
    </row>
    <row r="47" spans="1:12" ht="12.75">
      <c r="A47" s="58" t="s">
        <v>29</v>
      </c>
      <c r="B47" s="15" t="s">
        <v>20</v>
      </c>
      <c r="C47" s="33" t="s">
        <v>25</v>
      </c>
      <c r="D47" s="11" t="s">
        <v>22</v>
      </c>
      <c r="E47" s="34">
        <f>E46*0.03</f>
        <v>201.55499999999998</v>
      </c>
      <c r="F47" s="32"/>
      <c r="G47" s="29"/>
      <c r="H47" s="52"/>
      <c r="I47" s="29"/>
      <c r="J47" s="13">
        <f t="shared" si="6"/>
        <v>0</v>
      </c>
      <c r="K47" s="29">
        <f t="shared" si="7"/>
        <v>0</v>
      </c>
      <c r="L47" s="29">
        <f t="shared" si="8"/>
        <v>0</v>
      </c>
    </row>
    <row r="48" spans="1:12" ht="12.75">
      <c r="A48" s="14" t="s">
        <v>43</v>
      </c>
      <c r="B48" s="16">
        <v>102333</v>
      </c>
      <c r="C48" s="35" t="s">
        <v>27</v>
      </c>
      <c r="D48" s="14" t="s">
        <v>28</v>
      </c>
      <c r="E48" s="36">
        <f>(E45+E47)*2.4*0.06*420</f>
        <v>24380.092799999995</v>
      </c>
      <c r="F48" s="37"/>
      <c r="G48" s="29"/>
      <c r="H48" s="54"/>
      <c r="I48" s="29"/>
      <c r="J48" s="13">
        <f t="shared" si="6"/>
        <v>0</v>
      </c>
      <c r="K48" s="29">
        <f t="shared" si="7"/>
        <v>0</v>
      </c>
      <c r="L48" s="29">
        <f t="shared" si="8"/>
        <v>0</v>
      </c>
    </row>
    <row r="49" spans="1:12" ht="13.5" thickBot="1">
      <c r="A49" s="18" t="s">
        <v>45</v>
      </c>
      <c r="B49" s="17">
        <v>93596</v>
      </c>
      <c r="C49" s="38" t="s">
        <v>30</v>
      </c>
      <c r="D49" s="18" t="s">
        <v>28</v>
      </c>
      <c r="E49" s="36">
        <f>(E45+E47)*2.4*30</f>
        <v>29023.919999999995</v>
      </c>
      <c r="F49" s="37"/>
      <c r="G49" s="39"/>
      <c r="H49" s="55"/>
      <c r="I49" s="39"/>
      <c r="J49" s="40">
        <f t="shared" si="6"/>
        <v>0</v>
      </c>
      <c r="K49" s="39">
        <f t="shared" si="7"/>
        <v>0</v>
      </c>
      <c r="L49" s="39">
        <f t="shared" si="8"/>
        <v>0</v>
      </c>
    </row>
    <row r="50" spans="1:12" ht="13.5" thickBot="1">
      <c r="A50" s="71" t="s">
        <v>0</v>
      </c>
      <c r="B50" s="72"/>
      <c r="C50" s="72"/>
      <c r="D50" s="72"/>
      <c r="E50" s="72"/>
      <c r="F50" s="72"/>
      <c r="G50" s="72"/>
      <c r="H50" s="72"/>
      <c r="I50" s="73"/>
      <c r="J50" s="41">
        <f>SUM(J41:J49)</f>
        <v>0</v>
      </c>
      <c r="K50" s="42">
        <f>SUM(K41:K49)</f>
        <v>0</v>
      </c>
      <c r="L50" s="45">
        <f>SUM(L41:L49)</f>
        <v>0</v>
      </c>
    </row>
    <row r="51" ht="13.5" thickBot="1"/>
    <row r="52" spans="1:12" ht="20.25" thickBot="1">
      <c r="A52" s="62" t="s">
        <v>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4"/>
    </row>
    <row r="53" spans="1:12" ht="15.75" thickBot="1">
      <c r="A53" s="77" t="s">
        <v>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9"/>
    </row>
    <row r="54" spans="1:12" ht="15.75" thickBot="1">
      <c r="A54" s="80" t="s">
        <v>5</v>
      </c>
      <c r="B54" s="81"/>
      <c r="C54" s="74" t="s">
        <v>36</v>
      </c>
      <c r="D54" s="75"/>
      <c r="E54" s="75"/>
      <c r="F54" s="75"/>
      <c r="G54" s="75"/>
      <c r="H54" s="75"/>
      <c r="I54" s="75"/>
      <c r="J54" s="76"/>
      <c r="K54" s="9" t="s">
        <v>6</v>
      </c>
      <c r="L54" s="10">
        <v>0.1962</v>
      </c>
    </row>
    <row r="55" spans="1:12" ht="15.75" thickBot="1">
      <c r="A55" s="82" t="s">
        <v>40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4"/>
    </row>
    <row r="56" spans="1:12" ht="13.5" thickBot="1">
      <c r="A56" s="51" t="s">
        <v>7</v>
      </c>
      <c r="B56" s="46" t="s">
        <v>8</v>
      </c>
      <c r="C56" s="19" t="s">
        <v>9</v>
      </c>
      <c r="D56" s="65" t="s">
        <v>10</v>
      </c>
      <c r="E56" s="67" t="s">
        <v>11</v>
      </c>
      <c r="F56" s="69" t="s">
        <v>32</v>
      </c>
      <c r="G56" s="70"/>
      <c r="H56" s="69" t="s">
        <v>31</v>
      </c>
      <c r="I56" s="70"/>
      <c r="J56" s="69" t="s">
        <v>34</v>
      </c>
      <c r="K56" s="70"/>
      <c r="L56" s="43" t="s">
        <v>0</v>
      </c>
    </row>
    <row r="57" spans="1:12" ht="13.5" thickBot="1">
      <c r="A57" s="50" t="s">
        <v>2</v>
      </c>
      <c r="B57" s="8" t="s">
        <v>38</v>
      </c>
      <c r="C57" s="20" t="s">
        <v>12</v>
      </c>
      <c r="D57" s="66"/>
      <c r="E57" s="68"/>
      <c r="F57" s="21" t="s">
        <v>13</v>
      </c>
      <c r="G57" s="22" t="s">
        <v>14</v>
      </c>
      <c r="H57" s="21" t="s">
        <v>13</v>
      </c>
      <c r="I57" s="22" t="s">
        <v>14</v>
      </c>
      <c r="J57" s="23" t="s">
        <v>32</v>
      </c>
      <c r="K57" s="24" t="s">
        <v>31</v>
      </c>
      <c r="L57" s="44" t="s">
        <v>14</v>
      </c>
    </row>
    <row r="58" spans="1:12" ht="12.75">
      <c r="A58" s="25" t="s">
        <v>15</v>
      </c>
      <c r="B58" s="25">
        <v>99814</v>
      </c>
      <c r="C58" s="26" t="s">
        <v>16</v>
      </c>
      <c r="D58" s="12" t="s">
        <v>17</v>
      </c>
      <c r="E58" s="27">
        <v>4922</v>
      </c>
      <c r="F58" s="28"/>
      <c r="G58" s="29"/>
      <c r="H58" s="53"/>
      <c r="I58" s="29"/>
      <c r="J58" s="13">
        <f>G58*E58</f>
        <v>0</v>
      </c>
      <c r="K58" s="29">
        <f>I58*E58</f>
        <v>0</v>
      </c>
      <c r="L58" s="29">
        <f>J58+K58</f>
        <v>0</v>
      </c>
    </row>
    <row r="59" spans="1:12" ht="25.5">
      <c r="A59" s="47" t="s">
        <v>18</v>
      </c>
      <c r="B59" s="15">
        <v>96402</v>
      </c>
      <c r="C59" s="30" t="s">
        <v>33</v>
      </c>
      <c r="D59" s="11" t="s">
        <v>17</v>
      </c>
      <c r="E59" s="31">
        <f>E58</f>
        <v>4922</v>
      </c>
      <c r="F59" s="32"/>
      <c r="G59" s="29"/>
      <c r="H59" s="52"/>
      <c r="I59" s="29"/>
      <c r="J59" s="13">
        <f aca="true" t="shared" si="9" ref="J59:J64">G59*E59</f>
        <v>0</v>
      </c>
      <c r="K59" s="29">
        <f aca="true" t="shared" si="10" ref="K59:K64">I59*E59</f>
        <v>0</v>
      </c>
      <c r="L59" s="29">
        <f aca="true" t="shared" si="11" ref="L59:L64">J59+K59</f>
        <v>0</v>
      </c>
    </row>
    <row r="60" spans="1:12" ht="12.75">
      <c r="A60" s="47" t="s">
        <v>19</v>
      </c>
      <c r="B60" s="15" t="s">
        <v>20</v>
      </c>
      <c r="C60" s="33" t="s">
        <v>21</v>
      </c>
      <c r="D60" s="11" t="s">
        <v>22</v>
      </c>
      <c r="E60" s="34">
        <f>E59*0.03</f>
        <v>147.66</v>
      </c>
      <c r="F60" s="32"/>
      <c r="G60" s="29"/>
      <c r="H60" s="52"/>
      <c r="I60" s="29"/>
      <c r="J60" s="13">
        <f t="shared" si="9"/>
        <v>0</v>
      </c>
      <c r="K60" s="29">
        <f t="shared" si="10"/>
        <v>0</v>
      </c>
      <c r="L60" s="29">
        <f t="shared" si="11"/>
        <v>0</v>
      </c>
    </row>
    <row r="61" spans="1:12" ht="25.5">
      <c r="A61" s="47" t="s">
        <v>23</v>
      </c>
      <c r="B61" s="15">
        <v>96402</v>
      </c>
      <c r="C61" s="30" t="s">
        <v>33</v>
      </c>
      <c r="D61" s="11" t="s">
        <v>17</v>
      </c>
      <c r="E61" s="31">
        <f>E58</f>
        <v>4922</v>
      </c>
      <c r="F61" s="32"/>
      <c r="G61" s="29"/>
      <c r="H61" s="52"/>
      <c r="I61" s="29"/>
      <c r="J61" s="13">
        <f t="shared" si="9"/>
        <v>0</v>
      </c>
      <c r="K61" s="29">
        <f t="shared" si="10"/>
        <v>0</v>
      </c>
      <c r="L61" s="29">
        <f t="shared" si="11"/>
        <v>0</v>
      </c>
    </row>
    <row r="62" spans="1:12" ht="12.75">
      <c r="A62" s="47" t="s">
        <v>24</v>
      </c>
      <c r="B62" s="15" t="s">
        <v>20</v>
      </c>
      <c r="C62" s="33" t="s">
        <v>25</v>
      </c>
      <c r="D62" s="11" t="s">
        <v>22</v>
      </c>
      <c r="E62" s="34">
        <f>E61*0.03</f>
        <v>147.66</v>
      </c>
      <c r="F62" s="32"/>
      <c r="G62" s="29"/>
      <c r="H62" s="52"/>
      <c r="I62" s="29"/>
      <c r="J62" s="13">
        <f t="shared" si="9"/>
        <v>0</v>
      </c>
      <c r="K62" s="29">
        <f t="shared" si="10"/>
        <v>0</v>
      </c>
      <c r="L62" s="29">
        <f t="shared" si="11"/>
        <v>0</v>
      </c>
    </row>
    <row r="63" spans="1:12" ht="12.75">
      <c r="A63" s="48" t="s">
        <v>26</v>
      </c>
      <c r="B63" s="16">
        <v>102333</v>
      </c>
      <c r="C63" s="35" t="s">
        <v>27</v>
      </c>
      <c r="D63" s="14" t="s">
        <v>28</v>
      </c>
      <c r="E63" s="36">
        <f>(E60+E62)*2.4*0.06*420</f>
        <v>17860.953599999997</v>
      </c>
      <c r="F63" s="37"/>
      <c r="G63" s="29"/>
      <c r="H63" s="54"/>
      <c r="I63" s="29"/>
      <c r="J63" s="13">
        <f t="shared" si="9"/>
        <v>0</v>
      </c>
      <c r="K63" s="29">
        <f t="shared" si="10"/>
        <v>0</v>
      </c>
      <c r="L63" s="29">
        <f t="shared" si="11"/>
        <v>0</v>
      </c>
    </row>
    <row r="64" spans="1:12" ht="13.5" thickBot="1">
      <c r="A64" s="49" t="s">
        <v>29</v>
      </c>
      <c r="B64" s="17">
        <v>93596</v>
      </c>
      <c r="C64" s="38" t="s">
        <v>30</v>
      </c>
      <c r="D64" s="18" t="s">
        <v>28</v>
      </c>
      <c r="E64" s="36">
        <f>(E60+E62)*2.4*30</f>
        <v>21263.039999999997</v>
      </c>
      <c r="F64" s="37"/>
      <c r="G64" s="39"/>
      <c r="H64" s="55"/>
      <c r="I64" s="39"/>
      <c r="J64" s="40">
        <f t="shared" si="9"/>
        <v>0</v>
      </c>
      <c r="K64" s="39">
        <f t="shared" si="10"/>
        <v>0</v>
      </c>
      <c r="L64" s="39">
        <f t="shared" si="11"/>
        <v>0</v>
      </c>
    </row>
    <row r="65" spans="1:12" ht="13.5" thickBot="1">
      <c r="A65" s="71" t="s">
        <v>0</v>
      </c>
      <c r="B65" s="72"/>
      <c r="C65" s="72"/>
      <c r="D65" s="72"/>
      <c r="E65" s="72"/>
      <c r="F65" s="72"/>
      <c r="G65" s="72"/>
      <c r="H65" s="72"/>
      <c r="I65" s="73"/>
      <c r="J65" s="41">
        <f>SUM(J58:J64)</f>
        <v>0</v>
      </c>
      <c r="K65" s="42">
        <f>SUM(K58:K64)</f>
        <v>0</v>
      </c>
      <c r="L65" s="45">
        <f>SUM(L58:L64)</f>
        <v>0</v>
      </c>
    </row>
  </sheetData>
  <sheetProtection/>
  <mergeCells count="46">
    <mergeCell ref="D56:D57"/>
    <mergeCell ref="E56:E57"/>
    <mergeCell ref="F56:G56"/>
    <mergeCell ref="H56:I56"/>
    <mergeCell ref="J56:K56"/>
    <mergeCell ref="A65:I65"/>
    <mergeCell ref="A50:I50"/>
    <mergeCell ref="A52:L52"/>
    <mergeCell ref="A53:L53"/>
    <mergeCell ref="A54:B54"/>
    <mergeCell ref="C54:J54"/>
    <mergeCell ref="A55:L55"/>
    <mergeCell ref="A35:L35"/>
    <mergeCell ref="A36:L36"/>
    <mergeCell ref="A37:B37"/>
    <mergeCell ref="C37:J37"/>
    <mergeCell ref="A38:L38"/>
    <mergeCell ref="D39:D40"/>
    <mergeCell ref="E39:E40"/>
    <mergeCell ref="F39:G39"/>
    <mergeCell ref="H39:I39"/>
    <mergeCell ref="J39:K39"/>
    <mergeCell ref="A20:L20"/>
    <mergeCell ref="A21:L21"/>
    <mergeCell ref="A22:B22"/>
    <mergeCell ref="C22:J22"/>
    <mergeCell ref="A23:L23"/>
    <mergeCell ref="D24:D25"/>
    <mergeCell ref="E24:E25"/>
    <mergeCell ref="F24:G24"/>
    <mergeCell ref="A33:I33"/>
    <mergeCell ref="H24:I24"/>
    <mergeCell ref="J24:K24"/>
    <mergeCell ref="A19:I19"/>
    <mergeCell ref="C8:J8"/>
    <mergeCell ref="A7:L7"/>
    <mergeCell ref="A8:B8"/>
    <mergeCell ref="A9:L9"/>
    <mergeCell ref="A2:L2"/>
    <mergeCell ref="A3:L3"/>
    <mergeCell ref="A6:L6"/>
    <mergeCell ref="D10:D11"/>
    <mergeCell ref="E10:E11"/>
    <mergeCell ref="F10:G10"/>
    <mergeCell ref="H10:I10"/>
    <mergeCell ref="J10:K10"/>
  </mergeCells>
  <printOptions/>
  <pageMargins left="0.31496062992125984" right="0.5118110236220472" top="0.7874015748031497" bottom="0.7874015748031497" header="0.31496062992125984" footer="0.31496062992125984"/>
  <pageSetup horizontalDpi="600" verticalDpi="600" orientation="landscape" paperSize="9" scale="75" r:id="rId3"/>
  <legacyDrawing r:id="rId2"/>
  <oleObjects>
    <oleObject progId="Word.Picture.8" shapeId="585940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Daiane.Eich</cp:lastModifiedBy>
  <cp:lastPrinted>2021-11-24T19:07:20Z</cp:lastPrinted>
  <dcterms:created xsi:type="dcterms:W3CDTF">2008-01-27T12:45:01Z</dcterms:created>
  <dcterms:modified xsi:type="dcterms:W3CDTF">2021-11-26T14:50:27Z</dcterms:modified>
  <cp:category/>
  <cp:version/>
  <cp:contentType/>
  <cp:contentStatus/>
</cp:coreProperties>
</file>